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20 Data Book\DataBook 22\02 Population\"/>
    </mc:Choice>
  </mc:AlternateContent>
  <bookViews>
    <workbookView xWindow="1020" yWindow="390" windowWidth="27510" windowHeight="12360"/>
  </bookViews>
  <sheets>
    <sheet name="a" sheetId="1" r:id="rId1"/>
    <sheet name="Sheet1" sheetId="2" r:id="rId2"/>
  </sheets>
  <definedNames>
    <definedName name="_xlnm.Print_Area" localSheetId="0">a!$A$1:$AI$52</definedName>
  </definedNames>
  <calcPr calcId="162913"/>
</workbook>
</file>

<file path=xl/calcChain.xml><?xml version="1.0" encoding="utf-8"?>
<calcChain xmlns="http://schemas.openxmlformats.org/spreadsheetml/2006/main">
  <c r="O3" i="2" l="1"/>
  <c r="B26" i="2" s="1"/>
  <c r="P3" i="2"/>
  <c r="C26" i="2" s="1"/>
  <c r="Q3" i="2"/>
  <c r="B27" i="2" s="1"/>
  <c r="R3" i="2"/>
  <c r="C27" i="2" s="1"/>
  <c r="O2" i="2"/>
  <c r="P2" i="2"/>
  <c r="Q2" i="2"/>
  <c r="R2" i="2"/>
  <c r="M48" i="1" l="1"/>
  <c r="G5" i="1"/>
  <c r="J5" i="1"/>
  <c r="C6" i="2" l="1"/>
  <c r="C18" i="2" s="1"/>
  <c r="B6" i="2"/>
  <c r="B18" i="2" s="1"/>
  <c r="E6" i="2"/>
  <c r="D6" i="2"/>
  <c r="N2" i="2"/>
  <c r="M2" i="2"/>
  <c r="L2" i="2"/>
  <c r="K2" i="2"/>
  <c r="J2" i="2"/>
  <c r="I2" i="2"/>
  <c r="H2" i="2"/>
  <c r="G2" i="2"/>
  <c r="F2" i="2"/>
  <c r="E2" i="2"/>
  <c r="D2" i="2"/>
  <c r="C2" i="2"/>
  <c r="A2" i="2"/>
  <c r="B2" i="2"/>
  <c r="AC48" i="1" l="1"/>
  <c r="Y48" i="1"/>
  <c r="U48" i="1"/>
  <c r="Q48" i="1"/>
  <c r="I48" i="1"/>
  <c r="E48" i="1"/>
  <c r="C48" i="1"/>
  <c r="AE48" i="1" l="1"/>
  <c r="AD48" i="1"/>
  <c r="AE47" i="1"/>
  <c r="AD47" i="1"/>
  <c r="AE46" i="1"/>
  <c r="AD46" i="1"/>
  <c r="AE45" i="1"/>
  <c r="AD45" i="1"/>
  <c r="AE43" i="1"/>
  <c r="AD43" i="1"/>
  <c r="AE42" i="1"/>
  <c r="AD42" i="1"/>
  <c r="AE41" i="1"/>
  <c r="AD41" i="1"/>
  <c r="AE39" i="1"/>
  <c r="AD39" i="1"/>
  <c r="AE38" i="1"/>
  <c r="AD38" i="1"/>
  <c r="AE37" i="1"/>
  <c r="AD37" i="1"/>
  <c r="AE35" i="1"/>
  <c r="AD35" i="1"/>
  <c r="AE34" i="1"/>
  <c r="AD34" i="1"/>
  <c r="AE33" i="1"/>
  <c r="AD33" i="1"/>
  <c r="AE31" i="1"/>
  <c r="AD31" i="1"/>
  <c r="AE30" i="1"/>
  <c r="AD30" i="1"/>
  <c r="AE29" i="1"/>
  <c r="AD29" i="1"/>
  <c r="AE27" i="1"/>
  <c r="AD27" i="1"/>
  <c r="AE26" i="1"/>
  <c r="AD26" i="1"/>
  <c r="AE25" i="1"/>
  <c r="AD25" i="1"/>
  <c r="AE23" i="1"/>
  <c r="AD23" i="1"/>
  <c r="AE22" i="1"/>
  <c r="AD22" i="1"/>
  <c r="AE21" i="1"/>
  <c r="AD21" i="1"/>
  <c r="AE19" i="1"/>
  <c r="AD19" i="1"/>
  <c r="AE18" i="1"/>
  <c r="AD18" i="1"/>
  <c r="AE17" i="1"/>
  <c r="AD17" i="1"/>
  <c r="AE15" i="1"/>
  <c r="AD15" i="1"/>
  <c r="AE14" i="1"/>
  <c r="AD14" i="1"/>
  <c r="AE13" i="1"/>
  <c r="AD13" i="1"/>
  <c r="AE11" i="1"/>
  <c r="AD11" i="1"/>
  <c r="AE10" i="1"/>
  <c r="AD10" i="1"/>
  <c r="AE9" i="1"/>
  <c r="AD9" i="1"/>
  <c r="AE7" i="1"/>
  <c r="AD7" i="1"/>
  <c r="AE6" i="1"/>
  <c r="AD6" i="1"/>
  <c r="AE5" i="1"/>
  <c r="AD5" i="1"/>
  <c r="AA48" i="1"/>
  <c r="Z48" i="1"/>
  <c r="AA47" i="1"/>
  <c r="Z47" i="1"/>
  <c r="AA46" i="1"/>
  <c r="Z46" i="1"/>
  <c r="AA45" i="1"/>
  <c r="Z45" i="1"/>
  <c r="AA43" i="1"/>
  <c r="Z43" i="1"/>
  <c r="AA42" i="1"/>
  <c r="Z42" i="1"/>
  <c r="AA41" i="1"/>
  <c r="Z41" i="1"/>
  <c r="AA39" i="1"/>
  <c r="Z39" i="1"/>
  <c r="AA38" i="1"/>
  <c r="Z38" i="1"/>
  <c r="AA37" i="1"/>
  <c r="Z37" i="1"/>
  <c r="AA35" i="1"/>
  <c r="Z35" i="1"/>
  <c r="AA34" i="1"/>
  <c r="Z34" i="1"/>
  <c r="AA33" i="1"/>
  <c r="Z33" i="1"/>
  <c r="AA31" i="1"/>
  <c r="Z31" i="1"/>
  <c r="AA30" i="1"/>
  <c r="Z30" i="1"/>
  <c r="AA29" i="1"/>
  <c r="Z29" i="1"/>
  <c r="AA27" i="1"/>
  <c r="Z27" i="1"/>
  <c r="AA26" i="1"/>
  <c r="Z26" i="1"/>
  <c r="AA25" i="1"/>
  <c r="Z25" i="1"/>
  <c r="AA23" i="1"/>
  <c r="Z23" i="1"/>
  <c r="AA22" i="1"/>
  <c r="Z22" i="1"/>
  <c r="AA21" i="1"/>
  <c r="Z21" i="1"/>
  <c r="AA19" i="1"/>
  <c r="Z19" i="1"/>
  <c r="AA18" i="1"/>
  <c r="Z18" i="1"/>
  <c r="AA17" i="1"/>
  <c r="Z17" i="1"/>
  <c r="AA15" i="1"/>
  <c r="Z15" i="1"/>
  <c r="AA14" i="1"/>
  <c r="Z14" i="1"/>
  <c r="AA13" i="1"/>
  <c r="Z13" i="1"/>
  <c r="AA11" i="1"/>
  <c r="Z11" i="1"/>
  <c r="AA10" i="1"/>
  <c r="Z10" i="1"/>
  <c r="AA9" i="1"/>
  <c r="Z9" i="1"/>
  <c r="AA7" i="1"/>
  <c r="Z7" i="1"/>
  <c r="AA6" i="1"/>
  <c r="Z6" i="1"/>
  <c r="AA5" i="1"/>
  <c r="Z5" i="1"/>
  <c r="W48" i="1"/>
  <c r="V48" i="1"/>
  <c r="W47" i="1"/>
  <c r="V47" i="1"/>
  <c r="W46" i="1"/>
  <c r="V46" i="1"/>
  <c r="W45" i="1"/>
  <c r="V45" i="1"/>
  <c r="W43" i="1"/>
  <c r="V43" i="1"/>
  <c r="W42" i="1"/>
  <c r="V42" i="1"/>
  <c r="W41" i="1"/>
  <c r="V41" i="1"/>
  <c r="W39" i="1"/>
  <c r="V39" i="1"/>
  <c r="W38" i="1"/>
  <c r="V38" i="1"/>
  <c r="W37" i="1"/>
  <c r="V37" i="1"/>
  <c r="W35" i="1"/>
  <c r="V35" i="1"/>
  <c r="W34" i="1"/>
  <c r="V34" i="1"/>
  <c r="W33" i="1"/>
  <c r="V33" i="1"/>
  <c r="W31" i="1"/>
  <c r="V31" i="1"/>
  <c r="W30" i="1"/>
  <c r="V30" i="1"/>
  <c r="W29" i="1"/>
  <c r="V29" i="1"/>
  <c r="W27" i="1"/>
  <c r="V27" i="1"/>
  <c r="W26" i="1"/>
  <c r="V26" i="1"/>
  <c r="W25" i="1"/>
  <c r="V25" i="1"/>
  <c r="W23" i="1"/>
  <c r="V23" i="1"/>
  <c r="W22" i="1"/>
  <c r="V22" i="1"/>
  <c r="W21" i="1"/>
  <c r="V21" i="1"/>
  <c r="W19" i="1"/>
  <c r="V19" i="1"/>
  <c r="W18" i="1"/>
  <c r="V18" i="1"/>
  <c r="W17" i="1"/>
  <c r="V17" i="1"/>
  <c r="W15" i="1"/>
  <c r="V15" i="1"/>
  <c r="W14" i="1"/>
  <c r="V14" i="1"/>
  <c r="W13" i="1"/>
  <c r="V13" i="1"/>
  <c r="W11" i="1"/>
  <c r="V11" i="1"/>
  <c r="W10" i="1"/>
  <c r="V10" i="1"/>
  <c r="W9" i="1"/>
  <c r="V9" i="1"/>
  <c r="W7" i="1"/>
  <c r="V7" i="1"/>
  <c r="W6" i="1"/>
  <c r="V6" i="1"/>
  <c r="W5" i="1"/>
  <c r="V5" i="1"/>
  <c r="S48" i="1"/>
  <c r="R48" i="1"/>
  <c r="S47" i="1"/>
  <c r="R47" i="1"/>
  <c r="S46" i="1"/>
  <c r="R46" i="1"/>
  <c r="S45" i="1"/>
  <c r="R45" i="1"/>
  <c r="S43" i="1"/>
  <c r="R43" i="1"/>
  <c r="S42" i="1"/>
  <c r="R42" i="1"/>
  <c r="S41" i="1"/>
  <c r="R41" i="1"/>
  <c r="S39" i="1"/>
  <c r="R39" i="1"/>
  <c r="S38" i="1"/>
  <c r="R38" i="1"/>
  <c r="S37" i="1"/>
  <c r="R37" i="1"/>
  <c r="S35" i="1"/>
  <c r="R35" i="1"/>
  <c r="S34" i="1"/>
  <c r="R34" i="1"/>
  <c r="S33" i="1"/>
  <c r="R33" i="1"/>
  <c r="S31" i="1"/>
  <c r="R31" i="1"/>
  <c r="S30" i="1"/>
  <c r="R30" i="1"/>
  <c r="S29" i="1"/>
  <c r="R29" i="1"/>
  <c r="S27" i="1"/>
  <c r="R27" i="1"/>
  <c r="S26" i="1"/>
  <c r="R26" i="1"/>
  <c r="S25" i="1"/>
  <c r="R25" i="1"/>
  <c r="S23" i="1"/>
  <c r="R23" i="1"/>
  <c r="S22" i="1"/>
  <c r="R22" i="1"/>
  <c r="S21" i="1"/>
  <c r="R21" i="1"/>
  <c r="S19" i="1"/>
  <c r="R19" i="1"/>
  <c r="S18" i="1"/>
  <c r="R18" i="1"/>
  <c r="S17" i="1"/>
  <c r="R17" i="1"/>
  <c r="S15" i="1"/>
  <c r="R15" i="1"/>
  <c r="S14" i="1"/>
  <c r="R14" i="1"/>
  <c r="S13" i="1"/>
  <c r="R13" i="1"/>
  <c r="S11" i="1"/>
  <c r="R11" i="1"/>
  <c r="S10" i="1"/>
  <c r="R10" i="1"/>
  <c r="S9" i="1"/>
  <c r="R9" i="1"/>
  <c r="S7" i="1"/>
  <c r="R7" i="1"/>
  <c r="S6" i="1"/>
  <c r="R6" i="1"/>
  <c r="S5" i="1"/>
  <c r="R5" i="1"/>
  <c r="N6" i="1"/>
  <c r="O6" i="1"/>
  <c r="N7" i="1"/>
  <c r="O7" i="1"/>
  <c r="N9" i="1"/>
  <c r="O9" i="1"/>
  <c r="N10" i="1"/>
  <c r="O10" i="1"/>
  <c r="N11" i="1"/>
  <c r="O11" i="1"/>
  <c r="N13" i="1"/>
  <c r="O13" i="1"/>
  <c r="N14" i="1"/>
  <c r="O14" i="1"/>
  <c r="N15" i="1"/>
  <c r="O15" i="1"/>
  <c r="N17" i="1"/>
  <c r="O17" i="1"/>
  <c r="N18" i="1"/>
  <c r="O18" i="1"/>
  <c r="N19" i="1"/>
  <c r="O19" i="1"/>
  <c r="N21" i="1"/>
  <c r="O21" i="1"/>
  <c r="N22" i="1"/>
  <c r="O22" i="1"/>
  <c r="N23" i="1"/>
  <c r="O23" i="1"/>
  <c r="N25" i="1"/>
  <c r="O25" i="1"/>
  <c r="N26" i="1"/>
  <c r="O26" i="1"/>
  <c r="N27" i="1"/>
  <c r="O27" i="1"/>
  <c r="N29" i="1"/>
  <c r="O29" i="1"/>
  <c r="N30" i="1"/>
  <c r="O30" i="1"/>
  <c r="N31" i="1"/>
  <c r="O31" i="1"/>
  <c r="N33" i="1"/>
  <c r="O33" i="1"/>
  <c r="N34" i="1"/>
  <c r="O34" i="1"/>
  <c r="N35" i="1"/>
  <c r="O35" i="1"/>
  <c r="N37" i="1"/>
  <c r="O37" i="1"/>
  <c r="N38" i="1"/>
  <c r="O38" i="1"/>
  <c r="N39" i="1"/>
  <c r="O39" i="1"/>
  <c r="N41" i="1"/>
  <c r="O41" i="1"/>
  <c r="N42" i="1"/>
  <c r="O42" i="1"/>
  <c r="N43" i="1"/>
  <c r="O43" i="1"/>
  <c r="N45" i="1"/>
  <c r="O45" i="1"/>
  <c r="N46" i="1"/>
  <c r="O46" i="1"/>
  <c r="N47" i="1"/>
  <c r="O47" i="1"/>
  <c r="N48" i="1"/>
  <c r="O48" i="1"/>
  <c r="O5" i="1"/>
  <c r="N5" i="1"/>
  <c r="K5" i="1"/>
  <c r="K6" i="1"/>
  <c r="K7" i="1"/>
  <c r="K9" i="1"/>
  <c r="K10" i="1"/>
  <c r="K11" i="1"/>
  <c r="K13" i="1"/>
  <c r="K14" i="1"/>
  <c r="K15" i="1"/>
  <c r="K17" i="1"/>
  <c r="K18" i="1"/>
  <c r="K19" i="1"/>
  <c r="K21" i="1"/>
  <c r="K22" i="1"/>
  <c r="K23" i="1"/>
  <c r="K25" i="1"/>
  <c r="K26" i="1"/>
  <c r="K27" i="1"/>
  <c r="K29" i="1"/>
  <c r="K30" i="1"/>
  <c r="K31" i="1"/>
  <c r="K33" i="1"/>
  <c r="K34" i="1"/>
  <c r="K35" i="1"/>
  <c r="K37" i="1"/>
  <c r="K38" i="1"/>
  <c r="K39" i="1"/>
  <c r="K41" i="1"/>
  <c r="K42" i="1"/>
  <c r="K43" i="1"/>
  <c r="K45" i="1"/>
  <c r="K46" i="1"/>
  <c r="K47" i="1"/>
  <c r="K48" i="1"/>
  <c r="J6" i="1"/>
  <c r="J7" i="1"/>
  <c r="J9" i="1"/>
  <c r="J10" i="1"/>
  <c r="J11" i="1"/>
  <c r="J13" i="1"/>
  <c r="J14" i="1"/>
  <c r="J15" i="1"/>
  <c r="J17" i="1"/>
  <c r="J18" i="1"/>
  <c r="J19" i="1"/>
  <c r="J21" i="1"/>
  <c r="J22" i="1"/>
  <c r="J23" i="1"/>
  <c r="J25" i="1"/>
  <c r="J26" i="1"/>
  <c r="J27" i="1"/>
  <c r="J29" i="1"/>
  <c r="J30" i="1"/>
  <c r="J31" i="1"/>
  <c r="J33" i="1"/>
  <c r="J34" i="1"/>
  <c r="J35" i="1"/>
  <c r="J37" i="1"/>
  <c r="J38" i="1"/>
  <c r="J39" i="1"/>
  <c r="J41" i="1"/>
  <c r="J42" i="1"/>
  <c r="J43" i="1"/>
  <c r="J45" i="1"/>
  <c r="J46" i="1"/>
  <c r="J47" i="1"/>
  <c r="J48" i="1"/>
  <c r="G6" i="1"/>
  <c r="G7" i="1"/>
  <c r="G9" i="1"/>
  <c r="G10" i="1"/>
  <c r="G11" i="1"/>
  <c r="G13" i="1"/>
  <c r="G14" i="1"/>
  <c r="G15" i="1"/>
  <c r="G17" i="1"/>
  <c r="G18" i="1"/>
  <c r="G19" i="1"/>
  <c r="G21" i="1"/>
  <c r="G22" i="1"/>
  <c r="G23" i="1"/>
  <c r="G25" i="1"/>
  <c r="G26" i="1"/>
  <c r="G27" i="1"/>
  <c r="G29" i="1"/>
  <c r="G30" i="1"/>
  <c r="G31" i="1"/>
  <c r="G33" i="1"/>
  <c r="G34" i="1"/>
  <c r="G35" i="1"/>
  <c r="G37" i="1"/>
  <c r="G38" i="1"/>
  <c r="G39" i="1"/>
  <c r="G41" i="1"/>
  <c r="G42" i="1"/>
  <c r="G43" i="1"/>
  <c r="G45" i="1"/>
  <c r="G46" i="1"/>
  <c r="G47" i="1"/>
  <c r="G48" i="1"/>
  <c r="F39" i="1"/>
  <c r="F48" i="1"/>
  <c r="F6" i="1"/>
  <c r="F7" i="1"/>
  <c r="F9" i="1"/>
  <c r="F10" i="1"/>
  <c r="F11" i="1"/>
  <c r="F13" i="1"/>
  <c r="F14" i="1"/>
  <c r="F15" i="1"/>
  <c r="F17" i="1"/>
  <c r="F18" i="1"/>
  <c r="F19" i="1"/>
  <c r="F21" i="1"/>
  <c r="F22" i="1"/>
  <c r="F23" i="1"/>
  <c r="F25" i="1"/>
  <c r="F26" i="1"/>
  <c r="F27" i="1"/>
  <c r="F29" i="1"/>
  <c r="F30" i="1"/>
  <c r="F31" i="1"/>
  <c r="F33" i="1"/>
  <c r="F34" i="1"/>
  <c r="F35" i="1"/>
  <c r="F37" i="1"/>
  <c r="F38" i="1"/>
  <c r="F41" i="1"/>
  <c r="F42" i="1"/>
  <c r="F43" i="1"/>
  <c r="F45" i="1"/>
  <c r="F46" i="1"/>
  <c r="F47" i="1"/>
  <c r="F5" i="1"/>
  <c r="D3" i="2" l="1"/>
  <c r="C7" i="2"/>
  <c r="D7" i="2"/>
  <c r="B19" i="2" s="1"/>
  <c r="C8" i="2"/>
  <c r="E8" i="2" s="1"/>
  <c r="C20" i="2" s="1"/>
  <c r="D8" i="2"/>
  <c r="B20" i="2" s="1"/>
  <c r="C9" i="2"/>
  <c r="D9" i="2"/>
  <c r="B21" i="2" s="1"/>
  <c r="C10" i="2"/>
  <c r="D10" i="2"/>
  <c r="B22" i="2" s="1"/>
  <c r="C11" i="2"/>
  <c r="D11" i="2"/>
  <c r="B23" i="2" s="1"/>
  <c r="C12" i="2"/>
  <c r="D12" i="2"/>
  <c r="B24" i="2" s="1"/>
  <c r="C13" i="2"/>
  <c r="E13" i="2" s="1"/>
  <c r="C25" i="2" s="1"/>
  <c r="D13" i="2"/>
  <c r="B25" i="2" s="1"/>
  <c r="N3" i="2" l="1"/>
  <c r="L3" i="2"/>
  <c r="J3" i="2"/>
  <c r="H3" i="2"/>
  <c r="F3" i="2"/>
  <c r="B3" i="2"/>
  <c r="E9" i="2" l="1"/>
  <c r="C21" i="2" s="1"/>
  <c r="E10" i="2"/>
  <c r="C22" i="2" s="1"/>
  <c r="E11" i="2"/>
  <c r="C23" i="2" s="1"/>
  <c r="E12" i="2"/>
  <c r="C24" i="2" s="1"/>
  <c r="E7" i="2"/>
  <c r="C19" i="2" s="1"/>
</calcChain>
</file>

<file path=xl/sharedStrings.xml><?xml version="1.0" encoding="utf-8"?>
<sst xmlns="http://schemas.openxmlformats.org/spreadsheetml/2006/main" count="90" uniqueCount="51">
  <si>
    <t>Less than 9th grade</t>
  </si>
  <si>
    <t>9th to 12th grade, no diploma</t>
  </si>
  <si>
    <t>High school graduate (includes equivalency)</t>
  </si>
  <si>
    <t>Some college, no degree</t>
  </si>
  <si>
    <t>Associate degree</t>
  </si>
  <si>
    <t>Bachelor's degree</t>
  </si>
  <si>
    <t>Graduate or professional degree</t>
  </si>
  <si>
    <t>TOTAL OCEAN COUNTY</t>
  </si>
  <si>
    <t>MUNICIPALITY</t>
  </si>
  <si>
    <t>Barnegat Light Borough</t>
  </si>
  <si>
    <t>Bay Head Borough</t>
  </si>
  <si>
    <t>Beach Haven Borough</t>
  </si>
  <si>
    <t>Beachwood Borough</t>
  </si>
  <si>
    <t>Harvey Cedars Borough</t>
  </si>
  <si>
    <t>Island Heights Borough</t>
  </si>
  <si>
    <t>Lakehurst Borough</t>
  </si>
  <si>
    <t>Lavallette Borough</t>
  </si>
  <si>
    <t>Mantoloking Borough</t>
  </si>
  <si>
    <t>Ocean Gate Borough</t>
  </si>
  <si>
    <t>Pine Beach Borough</t>
  </si>
  <si>
    <t>Point Pleasant Borough</t>
  </si>
  <si>
    <t>Seaside Heights Borough</t>
  </si>
  <si>
    <t>Seaside Park Borough</t>
  </si>
  <si>
    <t>Ship Bottom Borough</t>
  </si>
  <si>
    <t>South Toms River Borough</t>
  </si>
  <si>
    <t>Surf City Borough</t>
  </si>
  <si>
    <t>Tuckerton Borough</t>
  </si>
  <si>
    <t>Berkeley Township</t>
  </si>
  <si>
    <t>Brick Township</t>
  </si>
  <si>
    <t>Eagleswood Township</t>
  </si>
  <si>
    <t>Jackson Township</t>
  </si>
  <si>
    <t>Lacey Township</t>
  </si>
  <si>
    <t>Lakewood Township</t>
  </si>
  <si>
    <t>Little Egg Harbor Township</t>
  </si>
  <si>
    <t>Long Beach Township</t>
  </si>
  <si>
    <t>Manchester Township</t>
  </si>
  <si>
    <t>Ocean Township</t>
  </si>
  <si>
    <t>Plumsted Township</t>
  </si>
  <si>
    <t>Stafford Township</t>
  </si>
  <si>
    <t>Barnegat Township</t>
  </si>
  <si>
    <t>Number</t>
  </si>
  <si>
    <t>Percent</t>
  </si>
  <si>
    <t>number</t>
  </si>
  <si>
    <t>Population over 25 years</t>
  </si>
  <si>
    <t>Toms River Township</t>
  </si>
  <si>
    <t>Point Pleasant Beach Boro</t>
  </si>
  <si>
    <t>NUMBER</t>
  </si>
  <si>
    <t>PERCENT</t>
  </si>
  <si>
    <t>High school graduate or higher</t>
  </si>
  <si>
    <t>Bachelor's degree or higher</t>
  </si>
  <si>
    <t>Educational Attainment by Municipality, 2010 - 2022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</si>
</sst>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lightGray">
        <fgColor indexed="23"/>
      </patternFill>
    </fill>
    <fill>
      <patternFill patternType="darkGray">
        <fgColor theme="0" tint="-0.24994659260841701"/>
        <bgColor indexed="65"/>
      </patternFill>
    </fill>
    <fill>
      <patternFill patternType="solid">
        <fgColor theme="0" tint="-0.14999847407452621"/>
        <bgColor theme="0" tint="-0.24994659260841701"/>
      </patternFill>
    </fill>
  </fills>
  <borders count="34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3" fontId="0" fillId="0" borderId="0" xfId="0" applyNumberFormat="1"/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3" fontId="0" fillId="0" borderId="0" xfId="0" applyNumberFormat="1" applyBorder="1"/>
    <xf numFmtId="0" fontId="0" fillId="0" borderId="0" xfId="0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right" wrapText="1"/>
    </xf>
    <xf numFmtId="164" fontId="2" fillId="0" borderId="0" xfId="1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vertical="center"/>
    </xf>
    <xf numFmtId="0" fontId="0" fillId="0" borderId="0" xfId="0" applyFill="1"/>
    <xf numFmtId="0" fontId="0" fillId="0" borderId="3" xfId="0" applyBorder="1"/>
    <xf numFmtId="0" fontId="0" fillId="0" borderId="12" xfId="0" applyBorder="1"/>
    <xf numFmtId="0" fontId="0" fillId="0" borderId="13" xfId="0" applyBorder="1"/>
    <xf numFmtId="0" fontId="0" fillId="0" borderId="11" xfId="0" applyBorder="1"/>
    <xf numFmtId="9" fontId="0" fillId="0" borderId="0" xfId="1" applyFont="1"/>
    <xf numFmtId="3" fontId="0" fillId="0" borderId="0" xfId="0" applyNumberFormat="1" applyFill="1" applyBorder="1"/>
    <xf numFmtId="0" fontId="0" fillId="0" borderId="16" xfId="0" applyBorder="1"/>
    <xf numFmtId="0" fontId="0" fillId="0" borderId="14" xfId="0" applyBorder="1"/>
    <xf numFmtId="9" fontId="0" fillId="0" borderId="0" xfId="0" applyNumberFormat="1" applyBorder="1"/>
    <xf numFmtId="9" fontId="2" fillId="0" borderId="0" xfId="1" applyNumberFormat="1" applyFont="1" applyFill="1" applyBorder="1" applyAlignment="1">
      <alignment vertical="center"/>
    </xf>
    <xf numFmtId="3" fontId="0" fillId="0" borderId="3" xfId="0" applyNumberFormat="1" applyBorder="1"/>
    <xf numFmtId="3" fontId="0" fillId="0" borderId="13" xfId="0" applyNumberFormat="1" applyBorder="1"/>
    <xf numFmtId="3" fontId="0" fillId="0" borderId="0" xfId="0" applyNumberFormat="1" applyFill="1"/>
    <xf numFmtId="0" fontId="2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14" xfId="0" applyFont="1" applyBorder="1" applyAlignment="1">
      <alignment vertical="center"/>
    </xf>
    <xf numFmtId="3" fontId="5" fillId="4" borderId="22" xfId="0" applyNumberFormat="1" applyFont="1" applyFill="1" applyBorder="1" applyAlignment="1">
      <alignment horizontal="center" vertical="center"/>
    </xf>
    <xf numFmtId="3" fontId="5" fillId="4" borderId="23" xfId="0" applyNumberFormat="1" applyFont="1" applyFill="1" applyBorder="1" applyAlignment="1">
      <alignment horizontal="center" vertical="center"/>
    </xf>
    <xf numFmtId="1" fontId="2" fillId="4" borderId="6" xfId="0" applyNumberFormat="1" applyFont="1" applyFill="1" applyBorder="1" applyAlignment="1">
      <alignment horizontal="right" wrapText="1"/>
    </xf>
    <xf numFmtId="1" fontId="2" fillId="4" borderId="8" xfId="0" applyNumberFormat="1" applyFont="1" applyFill="1" applyBorder="1" applyAlignment="1">
      <alignment horizontal="right" wrapText="1"/>
    </xf>
    <xf numFmtId="1" fontId="2" fillId="4" borderId="26" xfId="0" applyNumberFormat="1" applyFont="1" applyFill="1" applyBorder="1" applyAlignment="1">
      <alignment horizontal="right" wrapText="1"/>
    </xf>
    <xf numFmtId="1" fontId="2" fillId="4" borderId="27" xfId="0" applyNumberFormat="1" applyFont="1" applyFill="1" applyBorder="1" applyAlignment="1">
      <alignment horizontal="right" wrapText="1"/>
    </xf>
    <xf numFmtId="1" fontId="0" fillId="0" borderId="0" xfId="0" applyNumberFormat="1"/>
    <xf numFmtId="0" fontId="1" fillId="0" borderId="0" xfId="0" applyFont="1"/>
    <xf numFmtId="0" fontId="2" fillId="0" borderId="0" xfId="0" applyFont="1" applyFill="1" applyBorder="1" applyAlignment="1">
      <alignment vertical="center" wrapText="1"/>
    </xf>
    <xf numFmtId="0" fontId="5" fillId="4" borderId="16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3" fontId="5" fillId="4" borderId="24" xfId="0" applyNumberFormat="1" applyFont="1" applyFill="1" applyBorder="1" applyAlignment="1">
      <alignment horizontal="center" vertical="center"/>
    </xf>
    <xf numFmtId="3" fontId="7" fillId="4" borderId="4" xfId="0" applyNumberFormat="1" applyFont="1" applyFill="1" applyBorder="1" applyAlignment="1">
      <alignment horizontal="center" vertical="center" wrapText="1"/>
    </xf>
    <xf numFmtId="3" fontId="7" fillId="4" borderId="20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3" fontId="6" fillId="0" borderId="17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3" fontId="6" fillId="0" borderId="2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right" vertical="center"/>
    </xf>
    <xf numFmtId="9" fontId="6" fillId="0" borderId="2" xfId="1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5" xfId="0" applyNumberFormat="1" applyFont="1" applyFill="1" applyBorder="1" applyAlignment="1">
      <alignment horizontal="right" vertical="center"/>
    </xf>
    <xf numFmtId="3" fontId="6" fillId="0" borderId="5" xfId="0" applyNumberFormat="1" applyFont="1" applyFill="1" applyBorder="1" applyAlignment="1">
      <alignment horizontal="right" vertical="center"/>
    </xf>
    <xf numFmtId="3" fontId="6" fillId="0" borderId="0" xfId="0" quotePrefix="1" applyNumberFormat="1" applyFont="1" applyFill="1" applyBorder="1" applyAlignment="1">
      <alignment horizontal="right" vertical="center"/>
    </xf>
    <xf numFmtId="3" fontId="6" fillId="0" borderId="2" xfId="0" quotePrefix="1" applyNumberFormat="1" applyFont="1" applyFill="1" applyBorder="1" applyAlignment="1">
      <alignment horizontal="right" vertical="center"/>
    </xf>
    <xf numFmtId="0" fontId="7" fillId="0" borderId="15" xfId="0" applyFont="1" applyBorder="1" applyAlignment="1">
      <alignment vertical="center"/>
    </xf>
    <xf numFmtId="3" fontId="6" fillId="0" borderId="9" xfId="0" applyNumberFormat="1" applyFont="1" applyFill="1" applyBorder="1" applyAlignment="1">
      <alignment horizontal="right" vertical="center"/>
    </xf>
    <xf numFmtId="9" fontId="6" fillId="0" borderId="9" xfId="1" applyFont="1" applyFill="1" applyBorder="1" applyAlignment="1">
      <alignment horizontal="right" vertical="center"/>
    </xf>
    <xf numFmtId="9" fontId="6" fillId="0" borderId="29" xfId="1" applyFont="1" applyFill="1" applyBorder="1" applyAlignment="1">
      <alignment horizontal="right" vertical="center"/>
    </xf>
    <xf numFmtId="0" fontId="6" fillId="0" borderId="7" xfId="0" applyNumberFormat="1" applyFont="1" applyFill="1" applyBorder="1" applyAlignment="1">
      <alignment horizontal="right" vertical="center"/>
    </xf>
    <xf numFmtId="3" fontId="7" fillId="0" borderId="6" xfId="0" applyNumberFormat="1" applyFont="1" applyFill="1" applyBorder="1" applyAlignment="1">
      <alignment horizontal="right" vertical="center"/>
    </xf>
    <xf numFmtId="3" fontId="7" fillId="0" borderId="28" xfId="0" applyNumberFormat="1" applyFont="1" applyFill="1" applyBorder="1" applyAlignment="1">
      <alignment horizontal="right" vertical="center"/>
    </xf>
    <xf numFmtId="3" fontId="7" fillId="0" borderId="26" xfId="0" applyNumberFormat="1" applyFont="1" applyFill="1" applyBorder="1" applyAlignment="1">
      <alignment horizontal="right" vertical="center"/>
    </xf>
    <xf numFmtId="9" fontId="7" fillId="0" borderId="26" xfId="1" applyFont="1" applyFill="1" applyBorder="1" applyAlignment="1">
      <alignment horizontal="right" vertical="center"/>
    </xf>
    <xf numFmtId="9" fontId="7" fillId="0" borderId="18" xfId="1" applyFont="1" applyFill="1" applyBorder="1" applyAlignment="1">
      <alignment horizontal="right" vertical="center"/>
    </xf>
    <xf numFmtId="0" fontId="5" fillId="4" borderId="30" xfId="0" applyFont="1" applyFill="1" applyBorder="1" applyAlignment="1">
      <alignment horizontal="center" vertical="center" wrapText="1"/>
    </xf>
    <xf numFmtId="1" fontId="2" fillId="4" borderId="31" xfId="0" applyNumberFormat="1" applyFont="1" applyFill="1" applyBorder="1" applyAlignment="1">
      <alignment horizontal="right" wrapText="1"/>
    </xf>
    <xf numFmtId="3" fontId="2" fillId="4" borderId="4" xfId="0" applyNumberFormat="1" applyFont="1" applyFill="1" applyBorder="1" applyAlignment="1">
      <alignment horizontal="center" vertical="center" wrapText="1"/>
    </xf>
    <xf numFmtId="3" fontId="2" fillId="4" borderId="20" xfId="0" applyNumberFormat="1" applyFont="1" applyFill="1" applyBorder="1" applyAlignment="1">
      <alignment horizontal="center" vertical="center" wrapText="1"/>
    </xf>
    <xf numFmtId="3" fontId="2" fillId="4" borderId="21" xfId="0" applyNumberFormat="1" applyFont="1" applyFill="1" applyBorder="1" applyAlignment="1">
      <alignment horizontal="center" vertical="center" wrapText="1"/>
    </xf>
    <xf numFmtId="9" fontId="6" fillId="0" borderId="2" xfId="1" applyFont="1" applyBorder="1" applyAlignment="1">
      <alignment vertical="center"/>
    </xf>
    <xf numFmtId="9" fontId="6" fillId="0" borderId="0" xfId="1" applyFont="1" applyBorder="1" applyAlignment="1">
      <alignment vertical="center"/>
    </xf>
    <xf numFmtId="9" fontId="6" fillId="0" borderId="10" xfId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9" fontId="6" fillId="0" borderId="9" xfId="1" applyFont="1" applyBorder="1" applyAlignment="1">
      <alignment vertical="center"/>
    </xf>
    <xf numFmtId="9" fontId="6" fillId="0" borderId="32" xfId="1" applyFont="1" applyBorder="1" applyAlignment="1">
      <alignment vertical="center"/>
    </xf>
    <xf numFmtId="9" fontId="6" fillId="0" borderId="33" xfId="1" applyFont="1" applyBorder="1" applyAlignment="1">
      <alignment vertical="center"/>
    </xf>
    <xf numFmtId="9" fontId="7" fillId="0" borderId="6" xfId="1" applyFont="1" applyBorder="1" applyAlignment="1">
      <alignment vertical="center"/>
    </xf>
    <xf numFmtId="9" fontId="7" fillId="0" borderId="13" xfId="1" applyFont="1" applyBorder="1" applyAlignment="1">
      <alignment vertical="center"/>
    </xf>
    <xf numFmtId="9" fontId="7" fillId="0" borderId="11" xfId="1" applyFont="1" applyBorder="1" applyAlignment="1">
      <alignment vertical="center"/>
    </xf>
    <xf numFmtId="0" fontId="0" fillId="0" borderId="0" xfId="0" applyFill="1" applyAlignment="1">
      <alignment horizontal="right" wrapText="1"/>
    </xf>
    <xf numFmtId="0" fontId="3" fillId="0" borderId="13" xfId="0" applyFont="1" applyBorder="1" applyAlignment="1">
      <alignment horizontal="center"/>
    </xf>
    <xf numFmtId="9" fontId="2" fillId="0" borderId="0" xfId="0" applyNumberFormat="1" applyFont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Educational</a:t>
            </a:r>
            <a:r>
              <a:rPr lang="en-US" sz="1400" baseline="0">
                <a:latin typeface="Arial" panose="020B0604020202020204" pitchFamily="34" charset="0"/>
                <a:cs typeface="Arial" panose="020B0604020202020204" pitchFamily="34" charset="0"/>
              </a:rPr>
              <a:t> Attainment 2010 - 2022</a:t>
            </a:r>
          </a:p>
          <a:p>
            <a:pPr>
              <a:defRPr/>
            </a:pPr>
            <a:r>
              <a:rPr lang="en-US" sz="1200" b="1" baseline="0">
                <a:latin typeface="Arial" panose="020B0604020202020204" pitchFamily="34" charset="0"/>
                <a:cs typeface="Arial" panose="020B0604020202020204" pitchFamily="34" charset="0"/>
              </a:rPr>
              <a:t>NUMBER of Residents over 25 years old </a:t>
            </a:r>
            <a:endParaRPr lang="en-US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124599701768565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014194088000555E-2"/>
          <c:y val="0.20944561721906368"/>
          <c:w val="0.90741036858838087"/>
          <c:h val="0.581881555728344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Sheet1!$A$7:$A$13</c:f>
              <c:strCache>
                <c:ptCount val="7"/>
                <c:pt idx="0">
                  <c:v>Less than 9th grade</c:v>
                </c:pt>
                <c:pt idx="1">
                  <c:v>9th to 12th grade, no diploma</c:v>
                </c:pt>
                <c:pt idx="2">
                  <c:v>High school graduate (includes equivalency)</c:v>
                </c:pt>
                <c:pt idx="3">
                  <c:v>Some college, no degree</c:v>
                </c:pt>
                <c:pt idx="4">
                  <c:v>Associate degree</c:v>
                </c:pt>
                <c:pt idx="5">
                  <c:v>Bachelor's degree</c:v>
                </c:pt>
                <c:pt idx="6">
                  <c:v>Graduate or professional degree</c:v>
                </c:pt>
              </c:strCache>
            </c:strRef>
          </c:cat>
          <c:val>
            <c:numRef>
              <c:f>Sheet1!$B$7:$B$13</c:f>
              <c:numCache>
                <c:formatCode>#,##0</c:formatCode>
                <c:ptCount val="7"/>
                <c:pt idx="0">
                  <c:v>16292</c:v>
                </c:pt>
                <c:pt idx="1">
                  <c:v>44607</c:v>
                </c:pt>
                <c:pt idx="2">
                  <c:v>135009</c:v>
                </c:pt>
                <c:pt idx="3">
                  <c:v>73038</c:v>
                </c:pt>
                <c:pt idx="4">
                  <c:v>19573</c:v>
                </c:pt>
                <c:pt idx="5">
                  <c:v>48044</c:v>
                </c:pt>
                <c:pt idx="6">
                  <c:v>21791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6A-4AD8-B57A-095ADD48ECB4}"/>
            </c:ext>
          </c:extLst>
        </c:ser>
        <c:ser>
          <c:idx val="1"/>
          <c:order val="1"/>
          <c:tx>
            <c:strRef>
              <c:f>Sheet1!$C$6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Sheet1!$A$7:$A$13</c:f>
              <c:strCache>
                <c:ptCount val="7"/>
                <c:pt idx="0">
                  <c:v>Less than 9th grade</c:v>
                </c:pt>
                <c:pt idx="1">
                  <c:v>9th to 12th grade, no diploma</c:v>
                </c:pt>
                <c:pt idx="2">
                  <c:v>High school graduate (includes equivalency)</c:v>
                </c:pt>
                <c:pt idx="3">
                  <c:v>Some college, no degree</c:v>
                </c:pt>
                <c:pt idx="4">
                  <c:v>Associate degree</c:v>
                </c:pt>
                <c:pt idx="5">
                  <c:v>Bachelor's degree</c:v>
                </c:pt>
                <c:pt idx="6">
                  <c:v>Graduate or professional degree</c:v>
                </c:pt>
              </c:strCache>
            </c:strRef>
          </c:cat>
          <c:val>
            <c:numRef>
              <c:f>Sheet1!$C$7:$C$13</c:f>
              <c:numCache>
                <c:formatCode>#,##0</c:formatCode>
                <c:ptCount val="7"/>
                <c:pt idx="0">
                  <c:v>10850</c:v>
                </c:pt>
                <c:pt idx="1">
                  <c:v>18927</c:v>
                </c:pt>
                <c:pt idx="2">
                  <c:v>144538</c:v>
                </c:pt>
                <c:pt idx="3">
                  <c:v>82839</c:v>
                </c:pt>
                <c:pt idx="4">
                  <c:v>34219</c:v>
                </c:pt>
                <c:pt idx="5">
                  <c:v>93595</c:v>
                </c:pt>
                <c:pt idx="6">
                  <c:v>49538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6A-4AD8-B57A-095ADD48E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35808"/>
        <c:axId val="55239424"/>
      </c:barChart>
      <c:catAx>
        <c:axId val="54135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55239424"/>
        <c:crosses val="autoZero"/>
        <c:auto val="1"/>
        <c:lblAlgn val="ctr"/>
        <c:lblOffset val="100"/>
        <c:noMultiLvlLbl val="0"/>
      </c:catAx>
      <c:valAx>
        <c:axId val="55239424"/>
        <c:scaling>
          <c:orientation val="minMax"/>
          <c:max val="15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54135808"/>
        <c:crosses val="autoZero"/>
        <c:crossBetween val="between"/>
        <c:majorUnit val="50000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tr"/>
      <c:layout>
        <c:manualLayout>
          <c:xMode val="edge"/>
          <c:yMode val="edge"/>
          <c:x val="0.8008956066230708"/>
          <c:y val="3.2137247533565505E-2"/>
          <c:w val="0.17847663639943276"/>
          <c:h val="0.13494171820044232"/>
        </c:manualLayout>
      </c:layout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Educational</a:t>
            </a:r>
            <a:r>
              <a:rPr lang="en-US" sz="1400" baseline="0">
                <a:latin typeface="Arial" panose="020B0604020202020204" pitchFamily="34" charset="0"/>
                <a:cs typeface="Arial" panose="020B0604020202020204" pitchFamily="34" charset="0"/>
              </a:rPr>
              <a:t> Attainment 2010 - 2022</a:t>
            </a:r>
          </a:p>
          <a:p>
            <a:pPr>
              <a:defRPr/>
            </a:pP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PERCENT of Residents over 25 years old </a:t>
            </a:r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31345053978657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56591848850462E-2"/>
          <c:y val="0.22369921289211461"/>
          <c:w val="0.91157583158284394"/>
          <c:h val="0.630701293404343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Sheet1!$B$18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Sheet1!$A$19:$A$25</c:f>
              <c:strCache>
                <c:ptCount val="7"/>
                <c:pt idx="0">
                  <c:v>Less than 9th grade</c:v>
                </c:pt>
                <c:pt idx="1">
                  <c:v>9th to 12th grade, no diploma</c:v>
                </c:pt>
                <c:pt idx="2">
                  <c:v>High school graduate (includes equivalency)</c:v>
                </c:pt>
                <c:pt idx="3">
                  <c:v>Some college, no degree</c:v>
                </c:pt>
                <c:pt idx="4">
                  <c:v>Associate degree</c:v>
                </c:pt>
                <c:pt idx="5">
                  <c:v>Bachelor's degree</c:v>
                </c:pt>
                <c:pt idx="6">
                  <c:v>Graduate or professional degree</c:v>
                </c:pt>
              </c:strCache>
            </c:strRef>
          </c:cat>
          <c:val>
            <c:numRef>
              <c:f>Sheet1!$B$19:$B$25</c:f>
              <c:numCache>
                <c:formatCode>0%</c:formatCode>
                <c:ptCount val="7"/>
                <c:pt idx="0">
                  <c:v>4.1273259275209952E-2</c:v>
                </c:pt>
                <c:pt idx="1">
                  <c:v>0.11300492735632767</c:v>
                </c:pt>
                <c:pt idx="2">
                  <c:v>0.34202439611384855</c:v>
                </c:pt>
                <c:pt idx="3">
                  <c:v>0.18503046347549623</c:v>
                </c:pt>
                <c:pt idx="4">
                  <c:v>4.9585164730768745E-2</c:v>
                </c:pt>
                <c:pt idx="5">
                  <c:v>0.12171203465616173</c:v>
                </c:pt>
                <c:pt idx="6">
                  <c:v>5.5204124285913335E-2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9-4BDF-97BD-130AB95DEDEA}"/>
            </c:ext>
          </c:extLst>
        </c:ser>
        <c:ser>
          <c:idx val="1"/>
          <c:order val="1"/>
          <c:tx>
            <c:strRef>
              <c:f>Sheet1!$C$18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Sheet1!$A$19:$A$25</c:f>
              <c:strCache>
                <c:ptCount val="7"/>
                <c:pt idx="0">
                  <c:v>Less than 9th grade</c:v>
                </c:pt>
                <c:pt idx="1">
                  <c:v>9th to 12th grade, no diploma</c:v>
                </c:pt>
                <c:pt idx="2">
                  <c:v>High school graduate (includes equivalency)</c:v>
                </c:pt>
                <c:pt idx="3">
                  <c:v>Some college, no degree</c:v>
                </c:pt>
                <c:pt idx="4">
                  <c:v>Associate degree</c:v>
                </c:pt>
                <c:pt idx="5">
                  <c:v>Bachelor's degree</c:v>
                </c:pt>
                <c:pt idx="6">
                  <c:v>Graduate or professional degree</c:v>
                </c:pt>
              </c:strCache>
            </c:strRef>
          </c:cat>
          <c:val>
            <c:numRef>
              <c:f>Sheet1!$C$19:$C$25</c:f>
              <c:numCache>
                <c:formatCode>0%</c:formatCode>
                <c:ptCount val="7"/>
                <c:pt idx="0">
                  <c:v>2.4970886477977291E-2</c:v>
                </c:pt>
                <c:pt idx="1">
                  <c:v>4.3559812752873378E-2</c:v>
                </c:pt>
                <c:pt idx="2">
                  <c:v>0.33264903131372181</c:v>
                </c:pt>
                <c:pt idx="3">
                  <c:v>0.19065099216121295</c:v>
                </c:pt>
                <c:pt idx="4">
                  <c:v>7.8753803169576489E-2</c:v>
                </c:pt>
                <c:pt idx="5">
                  <c:v>0.2154055410051875</c:v>
                </c:pt>
                <c:pt idx="6">
                  <c:v>0.1140099331194506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C9-4BDF-97BD-130AB95DE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343296"/>
        <c:axId val="112386432"/>
      </c:barChart>
      <c:catAx>
        <c:axId val="112343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2386432"/>
        <c:crosses val="autoZero"/>
        <c:auto val="1"/>
        <c:lblAlgn val="ctr"/>
        <c:lblOffset val="100"/>
        <c:noMultiLvlLbl val="0"/>
      </c:catAx>
      <c:valAx>
        <c:axId val="1123864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12343296"/>
        <c:crosses val="autoZero"/>
        <c:crossBetween val="between"/>
        <c:majorUnit val="0.1"/>
      </c:valAx>
      <c:spPr>
        <a:ln>
          <a:solidFill>
            <a:schemeClr val="bg2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3081224891268379"/>
          <c:y val="2.6394622800340342E-2"/>
          <c:w val="0.15128571497530907"/>
          <c:h val="0.16360993750910555"/>
        </c:manualLayout>
      </c:layout>
      <c:overlay val="0"/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51</xdr:row>
      <xdr:rowOff>95250</xdr:rowOff>
    </xdr:from>
    <xdr:to>
      <xdr:col>0</xdr:col>
      <xdr:colOff>990600</xdr:colOff>
      <xdr:row>52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9525" y="13389429"/>
          <a:ext cx="981075" cy="40821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Prepared by:</a:t>
          </a:r>
        </a:p>
      </xdr:txBody>
    </xdr:sp>
    <xdr:clientData/>
  </xdr:twoCellAnchor>
  <xdr:twoCellAnchor>
    <xdr:from>
      <xdr:col>0</xdr:col>
      <xdr:colOff>800100</xdr:colOff>
      <xdr:row>51</xdr:row>
      <xdr:rowOff>95250</xdr:rowOff>
    </xdr:from>
    <xdr:to>
      <xdr:col>30</xdr:col>
      <xdr:colOff>0</xdr:colOff>
      <xdr:row>52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800100" y="13389429"/>
          <a:ext cx="16562614" cy="40821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S1501 </a:t>
          </a:r>
          <a:r>
            <a:rPr lang="en-US" sz="10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2006-2010 </a:t>
          </a:r>
          <a:r>
            <a:rPr lang="en-US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2022 5-year American Community Survey</a:t>
          </a:r>
          <a:r>
            <a:rPr lang="en-US" sz="10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</a:t>
          </a:r>
          <a:r>
            <a:rPr 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2018- 2022 5-year American Community Survey, </a:t>
          </a:r>
          <a:r>
            <a:rPr lang="en-US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U.S. Bureau of the Census, </a:t>
          </a:r>
          <a:r>
            <a:rPr 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December 2023.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Ocean County Department of Planning, June 2024.</a:t>
          </a:r>
        </a:p>
      </xdr:txBody>
    </xdr:sp>
    <xdr:clientData/>
  </xdr:twoCellAnchor>
  <xdr:twoCellAnchor>
    <xdr:from>
      <xdr:col>0</xdr:col>
      <xdr:colOff>81643</xdr:colOff>
      <xdr:row>49</xdr:row>
      <xdr:rowOff>71437</xdr:rowOff>
    </xdr:from>
    <xdr:to>
      <xdr:col>14</xdr:col>
      <xdr:colOff>394607</xdr:colOff>
      <xdr:row>50</xdr:row>
      <xdr:rowOff>2721428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231321</xdr:colOff>
      <xdr:row>49</xdr:row>
      <xdr:rowOff>102055</xdr:rowOff>
    </xdr:from>
    <xdr:to>
      <xdr:col>34</xdr:col>
      <xdr:colOff>394607</xdr:colOff>
      <xdr:row>50</xdr:row>
      <xdr:rowOff>2653394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8"/>
  <sheetViews>
    <sheetView tabSelected="1" zoomScale="70" zoomScaleNormal="70" workbookViewId="0">
      <selection activeCell="I15" sqref="I15"/>
    </sheetView>
  </sheetViews>
  <sheetFormatPr defaultRowHeight="12.75" x14ac:dyDescent="0.2"/>
  <cols>
    <col min="1" max="1" width="29.85546875" customWidth="1"/>
    <col min="2" max="2" width="9.85546875" style="4" customWidth="1"/>
    <col min="3" max="3" width="9.5703125" style="1" bestFit="1" customWidth="1"/>
    <col min="4" max="5" width="8.28515625" style="1" customWidth="1"/>
    <col min="6" max="6" width="6.28515625" bestFit="1" customWidth="1"/>
    <col min="7" max="7" width="6.7109375" bestFit="1" customWidth="1"/>
    <col min="8" max="9" width="8.28515625" style="1" bestFit="1" customWidth="1"/>
    <col min="10" max="10" width="5.85546875" customWidth="1"/>
    <col min="11" max="11" width="6.7109375" bestFit="1" customWidth="1"/>
    <col min="12" max="12" width="9.5703125" style="1" customWidth="1"/>
    <col min="13" max="13" width="9.5703125" style="1" bestFit="1" customWidth="1"/>
    <col min="14" max="15" width="6.140625" bestFit="1" customWidth="1"/>
    <col min="16" max="17" width="8.28515625" style="1" bestFit="1" customWidth="1"/>
    <col min="18" max="19" width="6.140625" bestFit="1" customWidth="1"/>
    <col min="20" max="21" width="8.28515625" style="1" bestFit="1" customWidth="1"/>
    <col min="22" max="23" width="5.85546875" customWidth="1"/>
    <col min="24" max="24" width="8.28515625" style="1" customWidth="1"/>
    <col min="25" max="25" width="8.28515625" style="1" bestFit="1" customWidth="1"/>
    <col min="26" max="26" width="6.140625" style="5" customWidth="1"/>
    <col min="27" max="27" width="6.140625" style="5" bestFit="1" customWidth="1"/>
    <col min="28" max="29" width="8.28515625" style="1" customWidth="1"/>
    <col min="30" max="30" width="5.85546875" style="5" customWidth="1"/>
    <col min="31" max="31" width="6.140625" bestFit="1" customWidth="1"/>
    <col min="32" max="33" width="7.140625" customWidth="1"/>
    <col min="34" max="35" width="6.140625" customWidth="1"/>
  </cols>
  <sheetData>
    <row r="1" spans="1:36" ht="34.5" customHeight="1" thickBot="1" x14ac:dyDescent="0.45">
      <c r="A1" s="96" t="s">
        <v>50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</row>
    <row r="2" spans="1:36" s="30" customFormat="1" ht="48.75" customHeight="1" thickTop="1" x14ac:dyDescent="0.2">
      <c r="A2" s="43" t="s">
        <v>8</v>
      </c>
      <c r="B2" s="47" t="s">
        <v>43</v>
      </c>
      <c r="C2" s="48"/>
      <c r="D2" s="49" t="s">
        <v>0</v>
      </c>
      <c r="E2" s="50"/>
      <c r="F2" s="50"/>
      <c r="G2" s="51"/>
      <c r="H2" s="49" t="s">
        <v>1</v>
      </c>
      <c r="I2" s="50"/>
      <c r="J2" s="50"/>
      <c r="K2" s="50"/>
      <c r="L2" s="49" t="s">
        <v>2</v>
      </c>
      <c r="M2" s="50"/>
      <c r="N2" s="50"/>
      <c r="O2" s="51"/>
      <c r="P2" s="49" t="s">
        <v>3</v>
      </c>
      <c r="Q2" s="50"/>
      <c r="R2" s="50"/>
      <c r="S2" s="51"/>
      <c r="T2" s="49" t="s">
        <v>4</v>
      </c>
      <c r="U2" s="50"/>
      <c r="V2" s="50"/>
      <c r="W2" s="51"/>
      <c r="X2" s="49" t="s">
        <v>5</v>
      </c>
      <c r="Y2" s="50"/>
      <c r="Z2" s="50"/>
      <c r="AA2" s="51"/>
      <c r="AB2" s="49" t="s">
        <v>6</v>
      </c>
      <c r="AC2" s="50"/>
      <c r="AD2" s="50"/>
      <c r="AE2" s="50"/>
      <c r="AF2" s="81" t="s">
        <v>48</v>
      </c>
      <c r="AG2" s="82"/>
      <c r="AH2" s="81" t="s">
        <v>49</v>
      </c>
      <c r="AI2" s="83"/>
      <c r="AJ2" s="29"/>
    </row>
    <row r="3" spans="1:36" s="31" customFormat="1" ht="15" x14ac:dyDescent="0.2">
      <c r="A3" s="44"/>
      <c r="B3" s="34"/>
      <c r="C3" s="35"/>
      <c r="D3" s="46" t="s">
        <v>40</v>
      </c>
      <c r="E3" s="46"/>
      <c r="F3" s="52" t="s">
        <v>41</v>
      </c>
      <c r="G3" s="52"/>
      <c r="H3" s="46" t="s">
        <v>40</v>
      </c>
      <c r="I3" s="46"/>
      <c r="J3" s="52" t="s">
        <v>41</v>
      </c>
      <c r="K3" s="52"/>
      <c r="L3" s="46" t="s">
        <v>40</v>
      </c>
      <c r="M3" s="46"/>
      <c r="N3" s="52" t="s">
        <v>41</v>
      </c>
      <c r="O3" s="52"/>
      <c r="P3" s="46" t="s">
        <v>40</v>
      </c>
      <c r="Q3" s="46"/>
      <c r="R3" s="52" t="s">
        <v>41</v>
      </c>
      <c r="S3" s="52"/>
      <c r="T3" s="46" t="s">
        <v>40</v>
      </c>
      <c r="U3" s="46"/>
      <c r="V3" s="52" t="s">
        <v>41</v>
      </c>
      <c r="W3" s="52"/>
      <c r="X3" s="46" t="s">
        <v>40</v>
      </c>
      <c r="Y3" s="46"/>
      <c r="Z3" s="52" t="s">
        <v>41</v>
      </c>
      <c r="AA3" s="52"/>
      <c r="AB3" s="46" t="s">
        <v>40</v>
      </c>
      <c r="AC3" s="46"/>
      <c r="AD3" s="52" t="s">
        <v>41</v>
      </c>
      <c r="AE3" s="79"/>
      <c r="AF3" s="52" t="s">
        <v>41</v>
      </c>
      <c r="AG3" s="79"/>
      <c r="AH3" s="52" t="s">
        <v>41</v>
      </c>
      <c r="AI3" s="53"/>
      <c r="AJ3" s="95"/>
    </row>
    <row r="4" spans="1:36" s="32" customFormat="1" ht="15.75" thickBot="1" x14ac:dyDescent="0.25">
      <c r="A4" s="45"/>
      <c r="B4" s="36">
        <v>2010</v>
      </c>
      <c r="C4" s="37">
        <v>2022</v>
      </c>
      <c r="D4" s="36">
        <v>2010</v>
      </c>
      <c r="E4" s="37">
        <v>2022</v>
      </c>
      <c r="F4" s="36">
        <v>2010</v>
      </c>
      <c r="G4" s="37">
        <v>2022</v>
      </c>
      <c r="H4" s="36">
        <v>2010</v>
      </c>
      <c r="I4" s="37">
        <v>2022</v>
      </c>
      <c r="J4" s="36">
        <v>2010</v>
      </c>
      <c r="K4" s="37">
        <v>2022</v>
      </c>
      <c r="L4" s="36">
        <v>2010</v>
      </c>
      <c r="M4" s="37">
        <v>2022</v>
      </c>
      <c r="N4" s="36">
        <v>2010</v>
      </c>
      <c r="O4" s="37">
        <v>2022</v>
      </c>
      <c r="P4" s="36">
        <v>2010</v>
      </c>
      <c r="Q4" s="37">
        <v>2022</v>
      </c>
      <c r="R4" s="36">
        <v>2010</v>
      </c>
      <c r="S4" s="37">
        <v>2022</v>
      </c>
      <c r="T4" s="36">
        <v>2010</v>
      </c>
      <c r="U4" s="37">
        <v>2022</v>
      </c>
      <c r="V4" s="36">
        <v>2010</v>
      </c>
      <c r="W4" s="37">
        <v>2022</v>
      </c>
      <c r="X4" s="36">
        <v>2010</v>
      </c>
      <c r="Y4" s="37">
        <v>2022</v>
      </c>
      <c r="Z4" s="36">
        <v>2010</v>
      </c>
      <c r="AA4" s="37">
        <v>2022</v>
      </c>
      <c r="AB4" s="36">
        <v>2010</v>
      </c>
      <c r="AC4" s="37">
        <v>2022</v>
      </c>
      <c r="AD4" s="36">
        <v>2010</v>
      </c>
      <c r="AE4" s="80">
        <v>2022</v>
      </c>
      <c r="AF4" s="38">
        <v>2010</v>
      </c>
      <c r="AG4" s="80">
        <v>2022</v>
      </c>
      <c r="AH4" s="38">
        <v>2010</v>
      </c>
      <c r="AI4" s="39">
        <v>2022</v>
      </c>
      <c r="AJ4" s="13"/>
    </row>
    <row r="5" spans="1:36" ht="19.5" customHeight="1" thickTop="1" x14ac:dyDescent="0.2">
      <c r="A5" s="57" t="s">
        <v>39</v>
      </c>
      <c r="B5" s="58">
        <v>14574</v>
      </c>
      <c r="C5" s="59">
        <v>18369</v>
      </c>
      <c r="D5" s="60">
        <v>349.77600000000001</v>
      </c>
      <c r="E5" s="61">
        <v>399</v>
      </c>
      <c r="F5" s="62">
        <f>+D5/B5</f>
        <v>2.4E-2</v>
      </c>
      <c r="G5" s="62">
        <f>+E5/C5</f>
        <v>2.1721378409276498E-2</v>
      </c>
      <c r="H5" s="58">
        <v>1034.7539999999999</v>
      </c>
      <c r="I5" s="61">
        <v>784</v>
      </c>
      <c r="J5" s="62">
        <f>+H5/$B5</f>
        <v>7.0999999999999994E-2</v>
      </c>
      <c r="K5" s="62">
        <f>+I5/$C5</f>
        <v>4.2680603190157332E-2</v>
      </c>
      <c r="L5" s="58">
        <v>5946.192</v>
      </c>
      <c r="M5" s="59">
        <v>7116</v>
      </c>
      <c r="N5" s="62">
        <f>+L5/$B5</f>
        <v>0.40799999999999997</v>
      </c>
      <c r="O5" s="62">
        <f>+M5/$C5</f>
        <v>0.38739180140454027</v>
      </c>
      <c r="P5" s="58">
        <v>3016.8179999999998</v>
      </c>
      <c r="Q5" s="59">
        <v>3236</v>
      </c>
      <c r="R5" s="62">
        <f>+P5/$B5</f>
        <v>0.20699999999999999</v>
      </c>
      <c r="S5" s="62">
        <f>+Q5/$C5</f>
        <v>0.17616636724916979</v>
      </c>
      <c r="T5" s="58">
        <v>1049.328</v>
      </c>
      <c r="U5" s="59">
        <v>1342</v>
      </c>
      <c r="V5" s="62">
        <f>+T5/$B5</f>
        <v>7.1999999999999995E-2</v>
      </c>
      <c r="W5" s="62">
        <f>+U5/$C5</f>
        <v>7.3057869236213185E-2</v>
      </c>
      <c r="X5" s="58">
        <v>2156.9519999999998</v>
      </c>
      <c r="Y5" s="59">
        <v>3312</v>
      </c>
      <c r="Z5" s="62">
        <f>+X5/$B5</f>
        <v>0.14799999999999999</v>
      </c>
      <c r="AA5" s="62">
        <f>+Y5/$C5</f>
        <v>0.18030377266046055</v>
      </c>
      <c r="AB5" s="58">
        <v>1020.1800000000001</v>
      </c>
      <c r="AC5" s="59">
        <v>2180</v>
      </c>
      <c r="AD5" s="62">
        <f>+AB5/$B5</f>
        <v>7.0000000000000007E-2</v>
      </c>
      <c r="AE5" s="62">
        <f>+AC5/$C5</f>
        <v>0.11867820785018238</v>
      </c>
      <c r="AF5" s="84">
        <v>0.90400000000000003</v>
      </c>
      <c r="AG5" s="85">
        <v>0.93559801840056622</v>
      </c>
      <c r="AH5" s="84">
        <v>0.218</v>
      </c>
      <c r="AI5" s="86">
        <v>0.29898198051064295</v>
      </c>
      <c r="AJ5" s="13"/>
    </row>
    <row r="6" spans="1:36" ht="18.75" customHeight="1" x14ac:dyDescent="0.2">
      <c r="A6" s="63" t="s">
        <v>9</v>
      </c>
      <c r="B6" s="60">
        <v>421</v>
      </c>
      <c r="C6" s="61">
        <v>351</v>
      </c>
      <c r="D6" s="60">
        <v>7.9989999999999997</v>
      </c>
      <c r="E6" s="61">
        <v>0</v>
      </c>
      <c r="F6" s="62">
        <f t="shared" ref="F6:F48" si="0">+D6/B6</f>
        <v>1.9E-2</v>
      </c>
      <c r="G6" s="62">
        <f t="shared" ref="G6:G48" si="1">+E6/C6</f>
        <v>0</v>
      </c>
      <c r="H6" s="60">
        <v>7.9989999999999997</v>
      </c>
      <c r="I6" s="61">
        <v>4</v>
      </c>
      <c r="J6" s="62">
        <f t="shared" ref="J6:K48" si="2">+H6/B6</f>
        <v>1.9E-2</v>
      </c>
      <c r="K6" s="62">
        <f t="shared" si="2"/>
        <v>1.1396011396011397E-2</v>
      </c>
      <c r="L6" s="60">
        <v>101.88199999999999</v>
      </c>
      <c r="M6" s="61">
        <v>32</v>
      </c>
      <c r="N6" s="62">
        <f t="shared" ref="N6:N48" si="3">+L6/$B6</f>
        <v>0.24199999999999997</v>
      </c>
      <c r="O6" s="62">
        <f t="shared" ref="O6:O48" si="4">+M6/$C6</f>
        <v>9.1168091168091173E-2</v>
      </c>
      <c r="P6" s="60">
        <v>63.15</v>
      </c>
      <c r="Q6" s="61">
        <v>41</v>
      </c>
      <c r="R6" s="62">
        <f t="shared" ref="R6:R48" si="5">+P6/$B6</f>
        <v>0.15</v>
      </c>
      <c r="S6" s="62">
        <f t="shared" ref="S6:S48" si="6">+Q6/$C6</f>
        <v>0.11680911680911681</v>
      </c>
      <c r="T6" s="60">
        <v>26.943999999999999</v>
      </c>
      <c r="U6" s="61">
        <v>17</v>
      </c>
      <c r="V6" s="62">
        <f t="shared" ref="V6:V48" si="7">+T6/$B6</f>
        <v>6.4000000000000001E-2</v>
      </c>
      <c r="W6" s="62">
        <f t="shared" ref="W6:W48" si="8">+U6/$C6</f>
        <v>4.843304843304843E-2</v>
      </c>
      <c r="X6" s="60">
        <v>154.08599999999998</v>
      </c>
      <c r="Y6" s="61">
        <v>153</v>
      </c>
      <c r="Z6" s="62">
        <f t="shared" ref="Z6:Z48" si="9">+X6/$B6</f>
        <v>0.36599999999999994</v>
      </c>
      <c r="AA6" s="62">
        <f t="shared" ref="AA6:AA48" si="10">+Y6/$C6</f>
        <v>0.4358974358974359</v>
      </c>
      <c r="AB6" s="60">
        <v>58.940000000000005</v>
      </c>
      <c r="AC6" s="61">
        <v>104</v>
      </c>
      <c r="AD6" s="62">
        <f t="shared" ref="AD6:AD48" si="11">+AB6/$B6</f>
        <v>0.14000000000000001</v>
      </c>
      <c r="AE6" s="62">
        <f t="shared" ref="AE6:AE48" si="12">+AC6/$C6</f>
        <v>0.29629629629629628</v>
      </c>
      <c r="AF6" s="84">
        <v>0.96199999999999997</v>
      </c>
      <c r="AG6" s="85">
        <v>0.98860398860398857</v>
      </c>
      <c r="AH6" s="84">
        <v>0.50600000000000001</v>
      </c>
      <c r="AI6" s="86">
        <v>0.73219373219373218</v>
      </c>
      <c r="AJ6" s="13"/>
    </row>
    <row r="7" spans="1:36" ht="18.75" customHeight="1" x14ac:dyDescent="0.2">
      <c r="A7" s="63" t="s">
        <v>10</v>
      </c>
      <c r="B7" s="60">
        <v>939</v>
      </c>
      <c r="C7" s="61">
        <v>877</v>
      </c>
      <c r="D7" s="60">
        <v>4.6950000000000003</v>
      </c>
      <c r="E7" s="61">
        <v>6</v>
      </c>
      <c r="F7" s="62">
        <f t="shared" si="0"/>
        <v>5.0000000000000001E-3</v>
      </c>
      <c r="G7" s="62">
        <f t="shared" si="1"/>
        <v>6.8415051311288486E-3</v>
      </c>
      <c r="H7" s="60">
        <v>18.78</v>
      </c>
      <c r="I7" s="61">
        <v>12</v>
      </c>
      <c r="J7" s="62">
        <f t="shared" si="2"/>
        <v>0.02</v>
      </c>
      <c r="K7" s="62">
        <f t="shared" si="2"/>
        <v>1.3683010262257697E-2</v>
      </c>
      <c r="L7" s="60">
        <v>110.80199999999999</v>
      </c>
      <c r="M7" s="61">
        <v>106</v>
      </c>
      <c r="N7" s="62">
        <f t="shared" si="3"/>
        <v>0.11799999999999999</v>
      </c>
      <c r="O7" s="62">
        <f t="shared" si="4"/>
        <v>0.12086659064994298</v>
      </c>
      <c r="P7" s="60">
        <v>98.594999999999999</v>
      </c>
      <c r="Q7" s="61">
        <v>96</v>
      </c>
      <c r="R7" s="62">
        <f t="shared" si="5"/>
        <v>0.105</v>
      </c>
      <c r="S7" s="62">
        <f t="shared" si="6"/>
        <v>0.10946408209806158</v>
      </c>
      <c r="T7" s="60">
        <v>68.546999999999997</v>
      </c>
      <c r="U7" s="61">
        <v>52</v>
      </c>
      <c r="V7" s="62">
        <f t="shared" si="7"/>
        <v>7.2999999999999995E-2</v>
      </c>
      <c r="W7" s="62">
        <f t="shared" si="8"/>
        <v>5.9293044469783354E-2</v>
      </c>
      <c r="X7" s="60">
        <v>388.74599999999998</v>
      </c>
      <c r="Y7" s="61">
        <v>358</v>
      </c>
      <c r="Z7" s="62">
        <f t="shared" si="9"/>
        <v>0.41399999999999998</v>
      </c>
      <c r="AA7" s="62">
        <f t="shared" si="10"/>
        <v>0.40820980615735464</v>
      </c>
      <c r="AB7" s="60">
        <v>246.95700000000002</v>
      </c>
      <c r="AC7" s="61">
        <v>247</v>
      </c>
      <c r="AD7" s="62">
        <f t="shared" si="11"/>
        <v>0.26300000000000001</v>
      </c>
      <c r="AE7" s="62">
        <f t="shared" si="12"/>
        <v>0.28164196123147095</v>
      </c>
      <c r="AF7" s="84">
        <v>0.97399999999999998</v>
      </c>
      <c r="AG7" s="85">
        <v>0.97947548460661349</v>
      </c>
      <c r="AH7" s="84">
        <v>0.67700000000000005</v>
      </c>
      <c r="AI7" s="86">
        <v>0.68985176738882559</v>
      </c>
    </row>
    <row r="8" spans="1:36" ht="8.1" customHeight="1" x14ac:dyDescent="0.2">
      <c r="A8" s="64"/>
      <c r="B8" s="60"/>
      <c r="C8" s="59"/>
      <c r="D8" s="60"/>
      <c r="E8" s="59"/>
      <c r="F8" s="62"/>
      <c r="G8" s="62"/>
      <c r="H8" s="60"/>
      <c r="I8" s="59"/>
      <c r="J8" s="62"/>
      <c r="K8" s="62"/>
      <c r="L8" s="60"/>
      <c r="M8" s="59"/>
      <c r="N8" s="62"/>
      <c r="O8" s="62"/>
      <c r="P8" s="60"/>
      <c r="Q8" s="59"/>
      <c r="R8" s="62"/>
      <c r="S8" s="62"/>
      <c r="T8" s="60"/>
      <c r="U8" s="59"/>
      <c r="V8" s="62"/>
      <c r="W8" s="62"/>
      <c r="X8" s="60"/>
      <c r="Y8" s="59"/>
      <c r="Z8" s="62"/>
      <c r="AA8" s="62"/>
      <c r="AB8" s="60"/>
      <c r="AC8" s="59"/>
      <c r="AD8" s="62"/>
      <c r="AE8" s="62"/>
      <c r="AF8" s="84"/>
      <c r="AG8" s="85"/>
      <c r="AH8" s="84"/>
      <c r="AI8" s="86"/>
    </row>
    <row r="9" spans="1:36" ht="18.75" customHeight="1" x14ac:dyDescent="0.2">
      <c r="A9" s="57" t="s">
        <v>11</v>
      </c>
      <c r="B9" s="60">
        <v>1120</v>
      </c>
      <c r="C9" s="61">
        <v>882</v>
      </c>
      <c r="D9" s="60">
        <v>17.920000000000002</v>
      </c>
      <c r="E9" s="61">
        <v>66</v>
      </c>
      <c r="F9" s="62">
        <f t="shared" si="0"/>
        <v>1.6E-2</v>
      </c>
      <c r="G9" s="62">
        <f t="shared" si="1"/>
        <v>7.4829931972789115E-2</v>
      </c>
      <c r="H9" s="60">
        <v>34.72</v>
      </c>
      <c r="I9" s="61">
        <v>23</v>
      </c>
      <c r="J9" s="62">
        <f t="shared" si="2"/>
        <v>3.1E-2</v>
      </c>
      <c r="K9" s="62">
        <f t="shared" si="2"/>
        <v>2.6077097505668934E-2</v>
      </c>
      <c r="L9" s="60">
        <v>277.76</v>
      </c>
      <c r="M9" s="61">
        <v>98</v>
      </c>
      <c r="N9" s="62">
        <f t="shared" si="3"/>
        <v>0.248</v>
      </c>
      <c r="O9" s="62">
        <f t="shared" si="4"/>
        <v>0.1111111111111111</v>
      </c>
      <c r="P9" s="60">
        <v>161.28</v>
      </c>
      <c r="Q9" s="61">
        <v>93</v>
      </c>
      <c r="R9" s="62">
        <f t="shared" si="5"/>
        <v>0.14399999999999999</v>
      </c>
      <c r="S9" s="62">
        <f t="shared" si="6"/>
        <v>0.10544217687074831</v>
      </c>
      <c r="T9" s="60">
        <v>82.88</v>
      </c>
      <c r="U9" s="61">
        <v>41</v>
      </c>
      <c r="V9" s="62">
        <f t="shared" si="7"/>
        <v>7.3999999999999996E-2</v>
      </c>
      <c r="W9" s="62">
        <f t="shared" si="8"/>
        <v>4.6485260770975055E-2</v>
      </c>
      <c r="X9" s="60">
        <v>322.56</v>
      </c>
      <c r="Y9" s="61">
        <v>335</v>
      </c>
      <c r="Z9" s="62">
        <f t="shared" si="9"/>
        <v>0.28799999999999998</v>
      </c>
      <c r="AA9" s="62">
        <f t="shared" si="10"/>
        <v>0.3798185941043084</v>
      </c>
      <c r="AB9" s="60">
        <v>221.76000000000002</v>
      </c>
      <c r="AC9" s="61">
        <v>226</v>
      </c>
      <c r="AD9" s="62">
        <f t="shared" si="11"/>
        <v>0.19800000000000001</v>
      </c>
      <c r="AE9" s="62">
        <f t="shared" si="12"/>
        <v>0.25623582766439912</v>
      </c>
      <c r="AF9" s="84">
        <v>0.95299999999999996</v>
      </c>
      <c r="AG9" s="85">
        <v>0.89909297052154191</v>
      </c>
      <c r="AH9" s="84">
        <v>0.48699999999999999</v>
      </c>
      <c r="AI9" s="86">
        <v>0.63605442176870752</v>
      </c>
    </row>
    <row r="10" spans="1:36" ht="18.75" customHeight="1" x14ac:dyDescent="0.2">
      <c r="A10" s="63" t="s">
        <v>12</v>
      </c>
      <c r="B10" s="60">
        <v>7095</v>
      </c>
      <c r="C10" s="59">
        <v>7739</v>
      </c>
      <c r="D10" s="60">
        <v>255.42</v>
      </c>
      <c r="E10" s="61">
        <v>160</v>
      </c>
      <c r="F10" s="62">
        <f t="shared" si="0"/>
        <v>3.5999999999999997E-2</v>
      </c>
      <c r="G10" s="62">
        <f t="shared" si="1"/>
        <v>2.0674505750096911E-2</v>
      </c>
      <c r="H10" s="60">
        <v>361.84499999999997</v>
      </c>
      <c r="I10" s="61">
        <v>259</v>
      </c>
      <c r="J10" s="62">
        <f t="shared" si="2"/>
        <v>5.0999999999999997E-2</v>
      </c>
      <c r="K10" s="62">
        <f t="shared" si="2"/>
        <v>3.3466856182969379E-2</v>
      </c>
      <c r="L10" s="60">
        <v>2859.2850000000003</v>
      </c>
      <c r="M10" s="59">
        <v>2363</v>
      </c>
      <c r="N10" s="62">
        <f t="shared" si="3"/>
        <v>0.40300000000000002</v>
      </c>
      <c r="O10" s="62">
        <f t="shared" si="4"/>
        <v>0.30533660679674379</v>
      </c>
      <c r="P10" s="60">
        <v>1390.6200000000001</v>
      </c>
      <c r="Q10" s="59">
        <v>2304</v>
      </c>
      <c r="R10" s="62">
        <f t="shared" si="5"/>
        <v>0.19600000000000001</v>
      </c>
      <c r="S10" s="62">
        <f t="shared" si="6"/>
        <v>0.29771288280139552</v>
      </c>
      <c r="T10" s="60">
        <v>695.31000000000006</v>
      </c>
      <c r="U10" s="61">
        <v>491</v>
      </c>
      <c r="V10" s="62">
        <f t="shared" si="7"/>
        <v>9.8000000000000004E-2</v>
      </c>
      <c r="W10" s="62">
        <f t="shared" si="8"/>
        <v>6.3444889520609893E-2</v>
      </c>
      <c r="X10" s="60">
        <v>1149.3900000000001</v>
      </c>
      <c r="Y10" s="59">
        <v>1578</v>
      </c>
      <c r="Z10" s="62">
        <f t="shared" si="9"/>
        <v>0.16200000000000001</v>
      </c>
      <c r="AA10" s="62">
        <f t="shared" si="10"/>
        <v>0.20390231296033079</v>
      </c>
      <c r="AB10" s="60">
        <v>376.03499999999997</v>
      </c>
      <c r="AC10" s="61">
        <v>584</v>
      </c>
      <c r="AD10" s="62">
        <f t="shared" si="11"/>
        <v>5.2999999999999999E-2</v>
      </c>
      <c r="AE10" s="62">
        <f t="shared" si="12"/>
        <v>7.5461945987853732E-2</v>
      </c>
      <c r="AF10" s="84">
        <v>0.91300000000000003</v>
      </c>
      <c r="AG10" s="85">
        <v>0.94585863806693371</v>
      </c>
      <c r="AH10" s="84">
        <v>0.215</v>
      </c>
      <c r="AI10" s="86">
        <v>0.27936425894818451</v>
      </c>
    </row>
    <row r="11" spans="1:36" ht="18.75" customHeight="1" x14ac:dyDescent="0.2">
      <c r="A11" s="63" t="s">
        <v>27</v>
      </c>
      <c r="B11" s="60">
        <v>34645</v>
      </c>
      <c r="C11" s="59">
        <v>36332</v>
      </c>
      <c r="D11" s="60">
        <v>1697.605</v>
      </c>
      <c r="E11" s="59">
        <v>1021</v>
      </c>
      <c r="F11" s="62">
        <f t="shared" si="0"/>
        <v>4.9000000000000002E-2</v>
      </c>
      <c r="G11" s="62">
        <f t="shared" si="1"/>
        <v>2.8101948695364969E-2</v>
      </c>
      <c r="H11" s="60">
        <v>4018.82</v>
      </c>
      <c r="I11" s="59">
        <v>2725</v>
      </c>
      <c r="J11" s="62">
        <f t="shared" si="2"/>
        <v>0.11600000000000001</v>
      </c>
      <c r="K11" s="62">
        <f t="shared" si="2"/>
        <v>7.5002752394583289E-2</v>
      </c>
      <c r="L11" s="60">
        <v>16456.375</v>
      </c>
      <c r="M11" s="59">
        <v>14467</v>
      </c>
      <c r="N11" s="62">
        <f t="shared" si="3"/>
        <v>0.47499999999999998</v>
      </c>
      <c r="O11" s="62">
        <f t="shared" si="4"/>
        <v>0.39818892436419684</v>
      </c>
      <c r="P11" s="60">
        <v>5785.7150000000001</v>
      </c>
      <c r="Q11" s="59">
        <v>7031</v>
      </c>
      <c r="R11" s="62">
        <f t="shared" si="5"/>
        <v>0.16700000000000001</v>
      </c>
      <c r="S11" s="62">
        <f t="shared" si="6"/>
        <v>0.19352086315094133</v>
      </c>
      <c r="T11" s="60">
        <v>1732.25</v>
      </c>
      <c r="U11" s="59">
        <v>3166</v>
      </c>
      <c r="V11" s="62">
        <f t="shared" si="7"/>
        <v>0.05</v>
      </c>
      <c r="W11" s="62">
        <f t="shared" si="8"/>
        <v>8.714081250688098E-2</v>
      </c>
      <c r="X11" s="60">
        <v>3707.0149999999999</v>
      </c>
      <c r="Y11" s="59">
        <v>5697</v>
      </c>
      <c r="Z11" s="62">
        <f t="shared" si="9"/>
        <v>0.107</v>
      </c>
      <c r="AA11" s="62">
        <f t="shared" si="10"/>
        <v>0.15680391940988661</v>
      </c>
      <c r="AB11" s="60">
        <v>1212.575</v>
      </c>
      <c r="AC11" s="59">
        <v>2225</v>
      </c>
      <c r="AD11" s="62">
        <f t="shared" si="11"/>
        <v>3.5000000000000003E-2</v>
      </c>
      <c r="AE11" s="62">
        <f t="shared" si="12"/>
        <v>6.124077947814599E-2</v>
      </c>
      <c r="AF11" s="84">
        <v>0.83399999999999996</v>
      </c>
      <c r="AG11" s="85">
        <v>0.89689529891005171</v>
      </c>
      <c r="AH11" s="84">
        <v>0.14199999999999999</v>
      </c>
      <c r="AI11" s="86">
        <v>0.2180446988880326</v>
      </c>
    </row>
    <row r="12" spans="1:36" ht="8.1" customHeight="1" x14ac:dyDescent="0.2">
      <c r="A12" s="64"/>
      <c r="B12" s="60"/>
      <c r="C12" s="59"/>
      <c r="D12" s="60"/>
      <c r="E12" s="59"/>
      <c r="F12" s="62"/>
      <c r="G12" s="62"/>
      <c r="H12" s="60"/>
      <c r="I12" s="59"/>
      <c r="J12" s="62"/>
      <c r="K12" s="62"/>
      <c r="L12" s="60"/>
      <c r="M12" s="59"/>
      <c r="N12" s="62"/>
      <c r="O12" s="62"/>
      <c r="P12" s="60"/>
      <c r="Q12" s="59"/>
      <c r="R12" s="62"/>
      <c r="S12" s="62"/>
      <c r="T12" s="60"/>
      <c r="U12" s="59"/>
      <c r="V12" s="62"/>
      <c r="W12" s="62"/>
      <c r="X12" s="60"/>
      <c r="Y12" s="59"/>
      <c r="Z12" s="62"/>
      <c r="AA12" s="62"/>
      <c r="AB12" s="60"/>
      <c r="AC12" s="59"/>
      <c r="AD12" s="62"/>
      <c r="AE12" s="62"/>
      <c r="AF12" s="84"/>
      <c r="AG12" s="85"/>
      <c r="AH12" s="84"/>
      <c r="AI12" s="86"/>
    </row>
    <row r="13" spans="1:36" ht="18.75" customHeight="1" x14ac:dyDescent="0.2">
      <c r="A13" s="63" t="s">
        <v>28</v>
      </c>
      <c r="B13" s="60">
        <v>54114</v>
      </c>
      <c r="C13" s="59">
        <v>54633</v>
      </c>
      <c r="D13" s="60">
        <v>1298.7360000000001</v>
      </c>
      <c r="E13" s="59">
        <v>1133</v>
      </c>
      <c r="F13" s="62">
        <f t="shared" si="0"/>
        <v>2.4E-2</v>
      </c>
      <c r="G13" s="62">
        <f t="shared" si="1"/>
        <v>2.0738381564256034E-2</v>
      </c>
      <c r="H13" s="60">
        <v>3679.7520000000004</v>
      </c>
      <c r="I13" s="59">
        <v>1805</v>
      </c>
      <c r="J13" s="62">
        <f t="shared" si="2"/>
        <v>6.8000000000000005E-2</v>
      </c>
      <c r="K13" s="62">
        <f t="shared" si="2"/>
        <v>3.3038639650028373E-2</v>
      </c>
      <c r="L13" s="60">
        <v>19859.838</v>
      </c>
      <c r="M13" s="59">
        <v>18139</v>
      </c>
      <c r="N13" s="62">
        <f t="shared" si="3"/>
        <v>0.36699999999999999</v>
      </c>
      <c r="O13" s="62">
        <f t="shared" si="4"/>
        <v>0.33201544853842918</v>
      </c>
      <c r="P13" s="60">
        <v>11363.939999999999</v>
      </c>
      <c r="Q13" s="59">
        <v>10484</v>
      </c>
      <c r="R13" s="62">
        <f t="shared" si="5"/>
        <v>0.20999999999999996</v>
      </c>
      <c r="S13" s="62">
        <f t="shared" si="6"/>
        <v>0.19189866930243626</v>
      </c>
      <c r="T13" s="60">
        <v>4166.7780000000002</v>
      </c>
      <c r="U13" s="59">
        <v>4900</v>
      </c>
      <c r="V13" s="62">
        <f t="shared" si="7"/>
        <v>7.6999999999999999E-2</v>
      </c>
      <c r="W13" s="62">
        <f t="shared" si="8"/>
        <v>8.9689381875423274E-2</v>
      </c>
      <c r="X13" s="60">
        <v>9794.634</v>
      </c>
      <c r="Y13" s="59">
        <v>12310</v>
      </c>
      <c r="Z13" s="62">
        <f t="shared" si="9"/>
        <v>0.18099999999999999</v>
      </c>
      <c r="AA13" s="62">
        <f t="shared" si="10"/>
        <v>0.22532169201764501</v>
      </c>
      <c r="AB13" s="60">
        <v>4004.4359999999997</v>
      </c>
      <c r="AC13" s="59">
        <v>5862</v>
      </c>
      <c r="AD13" s="62">
        <f t="shared" si="11"/>
        <v>7.3999999999999996E-2</v>
      </c>
      <c r="AE13" s="62">
        <f t="shared" si="12"/>
        <v>0.10729778705178189</v>
      </c>
      <c r="AF13" s="84">
        <v>0.90900000000000003</v>
      </c>
      <c r="AG13" s="85">
        <v>0.9462229787857156</v>
      </c>
      <c r="AH13" s="84">
        <v>0.255</v>
      </c>
      <c r="AI13" s="86">
        <v>0.3326194790694269</v>
      </c>
    </row>
    <row r="14" spans="1:36" ht="18.75" customHeight="1" x14ac:dyDescent="0.2">
      <c r="A14" s="63" t="s">
        <v>29</v>
      </c>
      <c r="B14" s="60">
        <v>1043</v>
      </c>
      <c r="C14" s="59">
        <v>1211</v>
      </c>
      <c r="D14" s="60">
        <v>47.978000000000002</v>
      </c>
      <c r="E14" s="61">
        <v>40</v>
      </c>
      <c r="F14" s="62">
        <f t="shared" si="0"/>
        <v>4.5999999999999999E-2</v>
      </c>
      <c r="G14" s="62">
        <f t="shared" si="1"/>
        <v>3.3030553261767133E-2</v>
      </c>
      <c r="H14" s="60">
        <v>84.483000000000004</v>
      </c>
      <c r="I14" s="61">
        <v>49</v>
      </c>
      <c r="J14" s="62">
        <f t="shared" si="2"/>
        <v>8.1000000000000003E-2</v>
      </c>
      <c r="K14" s="62">
        <f t="shared" si="2"/>
        <v>4.046242774566474E-2</v>
      </c>
      <c r="L14" s="60">
        <v>494.38199999999995</v>
      </c>
      <c r="M14" s="61">
        <v>393</v>
      </c>
      <c r="N14" s="62">
        <f t="shared" si="3"/>
        <v>0.47399999999999998</v>
      </c>
      <c r="O14" s="62">
        <f t="shared" si="4"/>
        <v>0.32452518579686207</v>
      </c>
      <c r="P14" s="60">
        <v>167.923</v>
      </c>
      <c r="Q14" s="61">
        <v>250</v>
      </c>
      <c r="R14" s="62">
        <f t="shared" si="5"/>
        <v>0.161</v>
      </c>
      <c r="S14" s="62">
        <f t="shared" si="6"/>
        <v>0.20644095788604458</v>
      </c>
      <c r="T14" s="60">
        <v>50.064</v>
      </c>
      <c r="U14" s="61">
        <v>106</v>
      </c>
      <c r="V14" s="62">
        <f t="shared" si="7"/>
        <v>4.8000000000000001E-2</v>
      </c>
      <c r="W14" s="62">
        <f t="shared" si="8"/>
        <v>8.7530966143682901E-2</v>
      </c>
      <c r="X14" s="60">
        <v>135.59</v>
      </c>
      <c r="Y14" s="61">
        <v>214</v>
      </c>
      <c r="Z14" s="62">
        <f t="shared" si="9"/>
        <v>0.13</v>
      </c>
      <c r="AA14" s="62">
        <f t="shared" si="10"/>
        <v>0.17671345995045418</v>
      </c>
      <c r="AB14" s="60">
        <v>62.58</v>
      </c>
      <c r="AC14" s="61">
        <v>159</v>
      </c>
      <c r="AD14" s="62">
        <f t="shared" si="11"/>
        <v>0.06</v>
      </c>
      <c r="AE14" s="62">
        <f t="shared" si="12"/>
        <v>0.13129644921552436</v>
      </c>
      <c r="AF14" s="84">
        <v>0.873</v>
      </c>
      <c r="AG14" s="85">
        <v>0.92650701899256815</v>
      </c>
      <c r="AH14" s="84">
        <v>0.191</v>
      </c>
      <c r="AI14" s="86">
        <v>0.30800990916597853</v>
      </c>
    </row>
    <row r="15" spans="1:36" s="2" customFormat="1" ht="18.75" customHeight="1" x14ac:dyDescent="0.2">
      <c r="A15" s="57" t="s">
        <v>13</v>
      </c>
      <c r="B15" s="60">
        <v>414</v>
      </c>
      <c r="C15" s="61">
        <v>415</v>
      </c>
      <c r="D15" s="60">
        <v>2.0699999999999998</v>
      </c>
      <c r="E15" s="61">
        <v>2</v>
      </c>
      <c r="F15" s="62">
        <f t="shared" si="0"/>
        <v>4.9999999999999992E-3</v>
      </c>
      <c r="G15" s="62">
        <f t="shared" si="1"/>
        <v>4.8192771084337354E-3</v>
      </c>
      <c r="H15" s="60">
        <v>2.0699999999999998</v>
      </c>
      <c r="I15" s="61">
        <v>8</v>
      </c>
      <c r="J15" s="62">
        <f t="shared" si="2"/>
        <v>4.9999999999999992E-3</v>
      </c>
      <c r="K15" s="62">
        <f t="shared" si="2"/>
        <v>1.9277108433734941E-2</v>
      </c>
      <c r="L15" s="60">
        <v>69.138000000000005</v>
      </c>
      <c r="M15" s="61">
        <v>47</v>
      </c>
      <c r="N15" s="62">
        <f t="shared" si="3"/>
        <v>0.16700000000000001</v>
      </c>
      <c r="O15" s="62">
        <f t="shared" si="4"/>
        <v>0.11325301204819277</v>
      </c>
      <c r="P15" s="60">
        <v>70.794000000000011</v>
      </c>
      <c r="Q15" s="61">
        <v>38</v>
      </c>
      <c r="R15" s="62">
        <f t="shared" si="5"/>
        <v>0.17100000000000001</v>
      </c>
      <c r="S15" s="62">
        <f t="shared" si="6"/>
        <v>9.1566265060240959E-2</v>
      </c>
      <c r="T15" s="60">
        <v>21.113999999999997</v>
      </c>
      <c r="U15" s="61">
        <v>31</v>
      </c>
      <c r="V15" s="62">
        <f t="shared" si="7"/>
        <v>5.0999999999999997E-2</v>
      </c>
      <c r="W15" s="62">
        <f t="shared" si="8"/>
        <v>7.4698795180722893E-2</v>
      </c>
      <c r="X15" s="60">
        <v>129.16800000000001</v>
      </c>
      <c r="Y15" s="65">
        <v>166</v>
      </c>
      <c r="Z15" s="62">
        <f t="shared" si="9"/>
        <v>0.312</v>
      </c>
      <c r="AA15" s="62">
        <f t="shared" si="10"/>
        <v>0.4</v>
      </c>
      <c r="AB15" s="60">
        <v>120.05999999999999</v>
      </c>
      <c r="AC15" s="65">
        <v>123</v>
      </c>
      <c r="AD15" s="62">
        <f t="shared" si="11"/>
        <v>0.28999999999999998</v>
      </c>
      <c r="AE15" s="62">
        <f t="shared" si="12"/>
        <v>0.29638554216867469</v>
      </c>
      <c r="AF15" s="84">
        <v>0.99</v>
      </c>
      <c r="AG15" s="85">
        <v>0.97590361445783136</v>
      </c>
      <c r="AH15" s="84">
        <v>0.60099999999999998</v>
      </c>
      <c r="AI15" s="86">
        <v>0.69638554216867465</v>
      </c>
    </row>
    <row r="16" spans="1:36" s="2" customFormat="1" ht="8.1" customHeight="1" x14ac:dyDescent="0.2">
      <c r="A16" s="64"/>
      <c r="B16" s="60"/>
      <c r="C16" s="59"/>
      <c r="D16" s="60"/>
      <c r="E16" s="59"/>
      <c r="F16" s="62"/>
      <c r="G16" s="62"/>
      <c r="H16" s="60"/>
      <c r="I16" s="59"/>
      <c r="J16" s="62"/>
      <c r="K16" s="62"/>
      <c r="L16" s="60"/>
      <c r="M16" s="66"/>
      <c r="N16" s="62"/>
      <c r="O16" s="62"/>
      <c r="P16" s="60"/>
      <c r="Q16" s="66"/>
      <c r="R16" s="62"/>
      <c r="S16" s="62"/>
      <c r="T16" s="60"/>
      <c r="U16" s="66"/>
      <c r="V16" s="62"/>
      <c r="W16" s="62"/>
      <c r="X16" s="60"/>
      <c r="Y16" s="66"/>
      <c r="Z16" s="62"/>
      <c r="AA16" s="62"/>
      <c r="AB16" s="60"/>
      <c r="AC16" s="66"/>
      <c r="AD16" s="62"/>
      <c r="AE16" s="62"/>
      <c r="AF16" s="88"/>
      <c r="AG16" s="85"/>
      <c r="AH16" s="88"/>
      <c r="AI16" s="86"/>
    </row>
    <row r="17" spans="1:35" s="2" customFormat="1" ht="18.75" customHeight="1" x14ac:dyDescent="0.2">
      <c r="A17" s="57" t="s">
        <v>14</v>
      </c>
      <c r="B17" s="60">
        <v>1046</v>
      </c>
      <c r="C17" s="59">
        <v>1206</v>
      </c>
      <c r="D17" s="60">
        <v>12.552</v>
      </c>
      <c r="E17" s="61">
        <v>13</v>
      </c>
      <c r="F17" s="62">
        <f t="shared" si="0"/>
        <v>1.2E-2</v>
      </c>
      <c r="G17" s="62">
        <f t="shared" si="1"/>
        <v>1.077943615257048E-2</v>
      </c>
      <c r="H17" s="60">
        <v>55.437999999999995</v>
      </c>
      <c r="I17" s="61">
        <v>19</v>
      </c>
      <c r="J17" s="62">
        <f t="shared" si="2"/>
        <v>5.2999999999999999E-2</v>
      </c>
      <c r="K17" s="62">
        <f t="shared" si="2"/>
        <v>1.5754560530679935E-2</v>
      </c>
      <c r="L17" s="60">
        <v>309.61599999999999</v>
      </c>
      <c r="M17" s="61">
        <v>281</v>
      </c>
      <c r="N17" s="62">
        <f t="shared" si="3"/>
        <v>0.29599999999999999</v>
      </c>
      <c r="O17" s="62">
        <f t="shared" si="4"/>
        <v>0.2330016583747927</v>
      </c>
      <c r="P17" s="60">
        <v>168.40600000000001</v>
      </c>
      <c r="Q17" s="61">
        <v>143</v>
      </c>
      <c r="R17" s="62">
        <f t="shared" si="5"/>
        <v>0.161</v>
      </c>
      <c r="S17" s="62">
        <f t="shared" si="6"/>
        <v>0.11857379767827529</v>
      </c>
      <c r="T17" s="60">
        <v>127.61199999999999</v>
      </c>
      <c r="U17" s="61">
        <v>151</v>
      </c>
      <c r="V17" s="62">
        <f t="shared" si="7"/>
        <v>0.122</v>
      </c>
      <c r="W17" s="62">
        <f t="shared" si="8"/>
        <v>0.12520729684908791</v>
      </c>
      <c r="X17" s="60">
        <v>249.994</v>
      </c>
      <c r="Y17" s="65">
        <v>357</v>
      </c>
      <c r="Z17" s="62">
        <f t="shared" si="9"/>
        <v>0.23899999999999999</v>
      </c>
      <c r="AA17" s="62">
        <f t="shared" si="10"/>
        <v>0.29601990049751242</v>
      </c>
      <c r="AB17" s="60">
        <v>122.38200000000001</v>
      </c>
      <c r="AC17" s="65">
        <v>242</v>
      </c>
      <c r="AD17" s="62">
        <f t="shared" si="11"/>
        <v>0.11700000000000001</v>
      </c>
      <c r="AE17" s="62">
        <f t="shared" si="12"/>
        <v>0.20066334991708126</v>
      </c>
      <c r="AF17" s="84">
        <v>0.93500000000000005</v>
      </c>
      <c r="AG17" s="85">
        <v>0.9734660033167496</v>
      </c>
      <c r="AH17" s="84">
        <v>0.35599999999999998</v>
      </c>
      <c r="AI17" s="86">
        <v>0.49668325041459371</v>
      </c>
    </row>
    <row r="18" spans="1:35" s="2" customFormat="1" ht="18.75" customHeight="1" x14ac:dyDescent="0.2">
      <c r="A18" s="57" t="s">
        <v>30</v>
      </c>
      <c r="B18" s="60">
        <v>36183</v>
      </c>
      <c r="C18" s="59">
        <v>39869</v>
      </c>
      <c r="D18" s="60">
        <v>1049.307</v>
      </c>
      <c r="E18" s="61">
        <v>958</v>
      </c>
      <c r="F18" s="62">
        <f t="shared" si="0"/>
        <v>2.9000000000000001E-2</v>
      </c>
      <c r="G18" s="62">
        <f t="shared" si="1"/>
        <v>2.4028693972760792E-2</v>
      </c>
      <c r="H18" s="60">
        <v>2207.163</v>
      </c>
      <c r="I18" s="59">
        <v>1223</v>
      </c>
      <c r="J18" s="62">
        <f t="shared" si="2"/>
        <v>6.0999999999999999E-2</v>
      </c>
      <c r="K18" s="62">
        <f t="shared" si="2"/>
        <v>3.0675462138503598E-2</v>
      </c>
      <c r="L18" s="60">
        <v>11868.024000000001</v>
      </c>
      <c r="M18" s="59">
        <v>11460</v>
      </c>
      <c r="N18" s="62">
        <f t="shared" si="3"/>
        <v>0.32800000000000001</v>
      </c>
      <c r="O18" s="62">
        <f t="shared" si="4"/>
        <v>0.28744137048834933</v>
      </c>
      <c r="P18" s="60">
        <v>8068.8090000000002</v>
      </c>
      <c r="Q18" s="59">
        <v>6745</v>
      </c>
      <c r="R18" s="62">
        <f t="shared" si="5"/>
        <v>0.223</v>
      </c>
      <c r="S18" s="62">
        <f t="shared" si="6"/>
        <v>0.1691790614261707</v>
      </c>
      <c r="T18" s="60">
        <v>2713.7249999999999</v>
      </c>
      <c r="U18" s="59">
        <v>4038</v>
      </c>
      <c r="V18" s="62">
        <f t="shared" si="7"/>
        <v>7.4999999999999997E-2</v>
      </c>
      <c r="W18" s="62">
        <f t="shared" si="8"/>
        <v>0.10128169755950739</v>
      </c>
      <c r="X18" s="60">
        <v>7019.5020000000004</v>
      </c>
      <c r="Y18" s="66">
        <v>10444</v>
      </c>
      <c r="Z18" s="62">
        <f t="shared" si="9"/>
        <v>0.19400000000000001</v>
      </c>
      <c r="AA18" s="62">
        <f t="shared" si="10"/>
        <v>0.26195791216233166</v>
      </c>
      <c r="AB18" s="60">
        <v>3328.8359999999998</v>
      </c>
      <c r="AC18" s="66">
        <v>5001</v>
      </c>
      <c r="AD18" s="62">
        <f t="shared" si="11"/>
        <v>9.1999999999999998E-2</v>
      </c>
      <c r="AE18" s="62">
        <f t="shared" si="12"/>
        <v>0.12543580225237652</v>
      </c>
      <c r="AF18" s="84">
        <v>0.91100000000000003</v>
      </c>
      <c r="AG18" s="85">
        <v>0.94529584388873555</v>
      </c>
      <c r="AH18" s="84">
        <v>0.28599999999999998</v>
      </c>
      <c r="AI18" s="86">
        <v>0.38739371441470816</v>
      </c>
    </row>
    <row r="19" spans="1:35" s="2" customFormat="1" ht="18.75" customHeight="1" x14ac:dyDescent="0.2">
      <c r="A19" s="57" t="s">
        <v>31</v>
      </c>
      <c r="B19" s="60">
        <v>18848</v>
      </c>
      <c r="C19" s="59">
        <v>20786</v>
      </c>
      <c r="D19" s="60">
        <v>226.17600000000002</v>
      </c>
      <c r="E19" s="61">
        <v>630</v>
      </c>
      <c r="F19" s="62">
        <f t="shared" si="0"/>
        <v>1.2E-2</v>
      </c>
      <c r="G19" s="62">
        <f t="shared" si="1"/>
        <v>3.0308861733859327E-2</v>
      </c>
      <c r="H19" s="60">
        <v>1225.1200000000001</v>
      </c>
      <c r="I19" s="61">
        <v>844</v>
      </c>
      <c r="J19" s="62">
        <f t="shared" si="2"/>
        <v>6.5000000000000002E-2</v>
      </c>
      <c r="K19" s="62">
        <f t="shared" si="2"/>
        <v>4.0604252862503611E-2</v>
      </c>
      <c r="L19" s="60">
        <v>7727.6799999999994</v>
      </c>
      <c r="M19" s="59">
        <v>6887</v>
      </c>
      <c r="N19" s="62">
        <f t="shared" si="3"/>
        <v>0.41</v>
      </c>
      <c r="O19" s="62">
        <f t="shared" si="4"/>
        <v>0.33132877898585589</v>
      </c>
      <c r="P19" s="60">
        <v>3882.6879999999996</v>
      </c>
      <c r="Q19" s="59">
        <v>3524</v>
      </c>
      <c r="R19" s="62">
        <f t="shared" si="5"/>
        <v>0.20599999999999999</v>
      </c>
      <c r="S19" s="62">
        <f t="shared" si="6"/>
        <v>0.16953718849225441</v>
      </c>
      <c r="T19" s="60">
        <v>1413.6</v>
      </c>
      <c r="U19" s="59">
        <v>2286</v>
      </c>
      <c r="V19" s="62">
        <f t="shared" si="7"/>
        <v>7.4999999999999997E-2</v>
      </c>
      <c r="W19" s="62">
        <f t="shared" si="8"/>
        <v>0.10997786972000385</v>
      </c>
      <c r="X19" s="60">
        <v>3053.3760000000002</v>
      </c>
      <c r="Y19" s="66">
        <v>4604</v>
      </c>
      <c r="Z19" s="62">
        <f t="shared" si="9"/>
        <v>0.16200000000000001</v>
      </c>
      <c r="AA19" s="62">
        <f t="shared" si="10"/>
        <v>0.2214952371788704</v>
      </c>
      <c r="AB19" s="60">
        <v>1319.3600000000001</v>
      </c>
      <c r="AC19" s="66">
        <v>2011</v>
      </c>
      <c r="AD19" s="62">
        <f t="shared" si="11"/>
        <v>7.0000000000000007E-2</v>
      </c>
      <c r="AE19" s="62">
        <f t="shared" si="12"/>
        <v>9.6747811026652558E-2</v>
      </c>
      <c r="AF19" s="84">
        <v>0.92400000000000004</v>
      </c>
      <c r="AG19" s="85">
        <v>0.92908688540363704</v>
      </c>
      <c r="AH19" s="84">
        <v>0.23200000000000001</v>
      </c>
      <c r="AI19" s="86">
        <v>0.31824304820552296</v>
      </c>
    </row>
    <row r="20" spans="1:35" s="2" customFormat="1" ht="8.1" customHeight="1" x14ac:dyDescent="0.2">
      <c r="A20" s="64"/>
      <c r="B20" s="60"/>
      <c r="C20" s="59"/>
      <c r="D20" s="60"/>
      <c r="E20" s="59"/>
      <c r="F20" s="62"/>
      <c r="G20" s="62"/>
      <c r="H20" s="60"/>
      <c r="I20" s="59"/>
      <c r="J20" s="62"/>
      <c r="K20" s="62"/>
      <c r="L20" s="60"/>
      <c r="M20" s="66"/>
      <c r="N20" s="62"/>
      <c r="O20" s="62"/>
      <c r="P20" s="60"/>
      <c r="Q20" s="66"/>
      <c r="R20" s="62"/>
      <c r="S20" s="62"/>
      <c r="T20" s="60"/>
      <c r="U20" s="66"/>
      <c r="V20" s="62"/>
      <c r="W20" s="62"/>
      <c r="X20" s="60"/>
      <c r="Y20" s="66"/>
      <c r="Z20" s="62"/>
      <c r="AA20" s="62"/>
      <c r="AB20" s="60"/>
      <c r="AC20" s="66"/>
      <c r="AD20" s="62"/>
      <c r="AE20" s="62"/>
      <c r="AF20" s="88"/>
      <c r="AG20" s="85"/>
      <c r="AH20" s="88"/>
      <c r="AI20" s="86"/>
    </row>
    <row r="21" spans="1:35" s="2" customFormat="1" ht="18.75" customHeight="1" x14ac:dyDescent="0.2">
      <c r="A21" s="57" t="s">
        <v>15</v>
      </c>
      <c r="B21" s="60">
        <v>1735</v>
      </c>
      <c r="C21" s="59">
        <v>1913</v>
      </c>
      <c r="D21" s="60">
        <v>72.87</v>
      </c>
      <c r="E21" s="61">
        <v>58</v>
      </c>
      <c r="F21" s="62">
        <f t="shared" si="0"/>
        <v>4.2000000000000003E-2</v>
      </c>
      <c r="G21" s="62">
        <f t="shared" si="1"/>
        <v>3.0318870883429168E-2</v>
      </c>
      <c r="H21" s="60">
        <v>109.30500000000001</v>
      </c>
      <c r="I21" s="61">
        <v>204</v>
      </c>
      <c r="J21" s="62">
        <f t="shared" si="2"/>
        <v>6.3E-2</v>
      </c>
      <c r="K21" s="62">
        <f t="shared" si="2"/>
        <v>0.10663878724516467</v>
      </c>
      <c r="L21" s="60">
        <v>716.55499999999995</v>
      </c>
      <c r="M21" s="61">
        <v>871</v>
      </c>
      <c r="N21" s="62">
        <f t="shared" si="3"/>
        <v>0.41299999999999998</v>
      </c>
      <c r="O21" s="62">
        <f t="shared" si="4"/>
        <v>0.45530580240460011</v>
      </c>
      <c r="P21" s="60">
        <v>482.33000000000004</v>
      </c>
      <c r="Q21" s="61">
        <v>332</v>
      </c>
      <c r="R21" s="62">
        <f t="shared" si="5"/>
        <v>0.27800000000000002</v>
      </c>
      <c r="S21" s="62">
        <f t="shared" si="6"/>
        <v>0.17354939884997386</v>
      </c>
      <c r="T21" s="60">
        <v>65.929999999999993</v>
      </c>
      <c r="U21" s="61">
        <v>80</v>
      </c>
      <c r="V21" s="62">
        <f t="shared" si="7"/>
        <v>3.7999999999999999E-2</v>
      </c>
      <c r="W21" s="62">
        <f t="shared" si="8"/>
        <v>4.181913225300575E-2</v>
      </c>
      <c r="X21" s="60">
        <v>211.67</v>
      </c>
      <c r="Y21" s="65">
        <v>260</v>
      </c>
      <c r="Z21" s="62">
        <f t="shared" si="9"/>
        <v>0.122</v>
      </c>
      <c r="AA21" s="62">
        <f t="shared" si="10"/>
        <v>0.13591217982226869</v>
      </c>
      <c r="AB21" s="60">
        <v>76.339999999999989</v>
      </c>
      <c r="AC21" s="65">
        <v>108</v>
      </c>
      <c r="AD21" s="62">
        <f t="shared" si="11"/>
        <v>4.3999999999999991E-2</v>
      </c>
      <c r="AE21" s="62">
        <f t="shared" si="12"/>
        <v>5.6455828541557763E-2</v>
      </c>
      <c r="AF21" s="84">
        <v>0.89500000000000002</v>
      </c>
      <c r="AG21" s="85">
        <v>0.86304234187140616</v>
      </c>
      <c r="AH21" s="84">
        <v>0.16500000000000001</v>
      </c>
      <c r="AI21" s="86">
        <v>0.19236800836382645</v>
      </c>
    </row>
    <row r="22" spans="1:35" s="3" customFormat="1" ht="18.75" customHeight="1" x14ac:dyDescent="0.2">
      <c r="A22" s="57" t="s">
        <v>32</v>
      </c>
      <c r="B22" s="60">
        <v>43150</v>
      </c>
      <c r="C22" s="59">
        <v>55883</v>
      </c>
      <c r="D22" s="60">
        <v>3063.6499999999996</v>
      </c>
      <c r="E22" s="59">
        <v>2341</v>
      </c>
      <c r="F22" s="62">
        <f t="shared" si="0"/>
        <v>7.0999999999999994E-2</v>
      </c>
      <c r="G22" s="62">
        <f t="shared" si="1"/>
        <v>4.1891093892597035E-2</v>
      </c>
      <c r="H22" s="60">
        <v>3969.7999999999997</v>
      </c>
      <c r="I22" s="59">
        <v>3175</v>
      </c>
      <c r="J22" s="62">
        <f t="shared" si="2"/>
        <v>9.1999999999999998E-2</v>
      </c>
      <c r="K22" s="62">
        <f t="shared" si="2"/>
        <v>5.6815131614265518E-2</v>
      </c>
      <c r="L22" s="60">
        <v>14800.45</v>
      </c>
      <c r="M22" s="59">
        <v>17076</v>
      </c>
      <c r="N22" s="62">
        <f t="shared" si="3"/>
        <v>0.34300000000000003</v>
      </c>
      <c r="O22" s="62">
        <f t="shared" si="4"/>
        <v>0.3055669881717159</v>
      </c>
      <c r="P22" s="60">
        <v>9061.5</v>
      </c>
      <c r="Q22" s="59">
        <v>12656</v>
      </c>
      <c r="R22" s="62">
        <f t="shared" si="5"/>
        <v>0.21</v>
      </c>
      <c r="S22" s="62">
        <f t="shared" si="6"/>
        <v>0.22647316715280139</v>
      </c>
      <c r="T22" s="60">
        <v>2071.1999999999998</v>
      </c>
      <c r="U22" s="59">
        <v>2432</v>
      </c>
      <c r="V22" s="62">
        <f t="shared" si="7"/>
        <v>4.7999999999999994E-2</v>
      </c>
      <c r="W22" s="62">
        <f t="shared" si="8"/>
        <v>4.3519496090045275E-2</v>
      </c>
      <c r="X22" s="60">
        <v>6170.45</v>
      </c>
      <c r="Y22" s="66">
        <v>10338</v>
      </c>
      <c r="Z22" s="62">
        <f t="shared" si="9"/>
        <v>0.14299999999999999</v>
      </c>
      <c r="AA22" s="62">
        <f t="shared" si="10"/>
        <v>0.18499364744197699</v>
      </c>
      <c r="AB22" s="60">
        <v>4012.95</v>
      </c>
      <c r="AC22" s="66">
        <v>7865</v>
      </c>
      <c r="AD22" s="62">
        <f t="shared" si="11"/>
        <v>9.2999999999999999E-2</v>
      </c>
      <c r="AE22" s="62">
        <f t="shared" si="12"/>
        <v>0.14074047563659789</v>
      </c>
      <c r="AF22" s="84">
        <v>0.83699999999999997</v>
      </c>
      <c r="AG22" s="85">
        <v>0.90129377449313741</v>
      </c>
      <c r="AH22" s="84">
        <v>0.23599999999999999</v>
      </c>
      <c r="AI22" s="86">
        <v>0.32573412307857486</v>
      </c>
    </row>
    <row r="23" spans="1:35" ht="18.75" customHeight="1" x14ac:dyDescent="0.2">
      <c r="A23" s="63" t="s">
        <v>16</v>
      </c>
      <c r="B23" s="60">
        <v>1764</v>
      </c>
      <c r="C23" s="59">
        <v>1676</v>
      </c>
      <c r="D23" s="60">
        <v>15.875999999999999</v>
      </c>
      <c r="E23" s="61">
        <v>17</v>
      </c>
      <c r="F23" s="62">
        <f t="shared" si="0"/>
        <v>8.9999999999999993E-3</v>
      </c>
      <c r="G23" s="62">
        <f t="shared" si="1"/>
        <v>1.0143198090692125E-2</v>
      </c>
      <c r="H23" s="60">
        <v>91.727999999999994</v>
      </c>
      <c r="I23" s="61">
        <v>24</v>
      </c>
      <c r="J23" s="62">
        <f t="shared" si="2"/>
        <v>5.1999999999999998E-2</v>
      </c>
      <c r="K23" s="62">
        <f t="shared" si="2"/>
        <v>1.4319809069212411E-2</v>
      </c>
      <c r="L23" s="60">
        <v>578.59199999999998</v>
      </c>
      <c r="M23" s="61">
        <v>358</v>
      </c>
      <c r="N23" s="62">
        <f t="shared" si="3"/>
        <v>0.32800000000000001</v>
      </c>
      <c r="O23" s="62">
        <f t="shared" si="4"/>
        <v>0.21360381861575178</v>
      </c>
      <c r="P23" s="60">
        <v>375.73199999999997</v>
      </c>
      <c r="Q23" s="61">
        <v>270</v>
      </c>
      <c r="R23" s="62">
        <f t="shared" si="5"/>
        <v>0.21299999999999999</v>
      </c>
      <c r="S23" s="62">
        <f t="shared" si="6"/>
        <v>0.1610978520286396</v>
      </c>
      <c r="T23" s="60">
        <v>63.503999999999998</v>
      </c>
      <c r="U23" s="61">
        <v>86</v>
      </c>
      <c r="V23" s="62">
        <f t="shared" si="7"/>
        <v>3.5999999999999997E-2</v>
      </c>
      <c r="W23" s="62">
        <f t="shared" si="8"/>
        <v>5.1312649164677801E-2</v>
      </c>
      <c r="X23" s="60">
        <v>354.56400000000002</v>
      </c>
      <c r="Y23" s="65">
        <v>553</v>
      </c>
      <c r="Z23" s="62">
        <f t="shared" si="9"/>
        <v>0.20100000000000001</v>
      </c>
      <c r="AA23" s="62">
        <f t="shared" si="10"/>
        <v>0.32995226730310262</v>
      </c>
      <c r="AB23" s="60">
        <v>285.76800000000003</v>
      </c>
      <c r="AC23" s="65">
        <v>368</v>
      </c>
      <c r="AD23" s="62">
        <f t="shared" si="11"/>
        <v>0.16200000000000001</v>
      </c>
      <c r="AE23" s="62">
        <f t="shared" si="12"/>
        <v>0.21957040572792363</v>
      </c>
      <c r="AF23" s="84">
        <v>0.94</v>
      </c>
      <c r="AG23" s="85">
        <v>0.97553699284009543</v>
      </c>
      <c r="AH23" s="84">
        <v>0.36299999999999999</v>
      </c>
      <c r="AI23" s="86">
        <v>0.5495226730310262</v>
      </c>
    </row>
    <row r="24" spans="1:35" ht="8.1" customHeight="1" x14ac:dyDescent="0.2">
      <c r="A24" s="64"/>
      <c r="B24" s="60"/>
      <c r="C24" s="59"/>
      <c r="D24" s="60"/>
      <c r="E24" s="59"/>
      <c r="F24" s="62"/>
      <c r="G24" s="62"/>
      <c r="H24" s="60"/>
      <c r="I24" s="59"/>
      <c r="J24" s="62"/>
      <c r="K24" s="62"/>
      <c r="L24" s="60"/>
      <c r="M24" s="66"/>
      <c r="N24" s="62"/>
      <c r="O24" s="62"/>
      <c r="P24" s="60"/>
      <c r="Q24" s="66"/>
      <c r="R24" s="62"/>
      <c r="S24" s="62"/>
      <c r="T24" s="60"/>
      <c r="U24" s="66"/>
      <c r="V24" s="62"/>
      <c r="W24" s="62"/>
      <c r="X24" s="60"/>
      <c r="Y24" s="66"/>
      <c r="Z24" s="62"/>
      <c r="AA24" s="62"/>
      <c r="AB24" s="60"/>
      <c r="AC24" s="66"/>
      <c r="AD24" s="62"/>
      <c r="AE24" s="62"/>
      <c r="AF24" s="87"/>
      <c r="AG24" s="85"/>
      <c r="AH24" s="87"/>
      <c r="AI24" s="86"/>
    </row>
    <row r="25" spans="1:35" ht="18.75" customHeight="1" x14ac:dyDescent="0.2">
      <c r="A25" s="63" t="s">
        <v>33</v>
      </c>
      <c r="B25" s="60">
        <v>13898</v>
      </c>
      <c r="C25" s="59">
        <v>16086</v>
      </c>
      <c r="D25" s="60">
        <v>333.55200000000002</v>
      </c>
      <c r="E25" s="61">
        <v>152</v>
      </c>
      <c r="F25" s="62">
        <f t="shared" si="0"/>
        <v>2.4E-2</v>
      </c>
      <c r="G25" s="62">
        <f t="shared" si="1"/>
        <v>9.4492104935969164E-3</v>
      </c>
      <c r="H25" s="60">
        <v>986.75799999999992</v>
      </c>
      <c r="I25" s="61">
        <v>607</v>
      </c>
      <c r="J25" s="62">
        <f t="shared" si="2"/>
        <v>7.0999999999999994E-2</v>
      </c>
      <c r="K25" s="62">
        <f t="shared" si="2"/>
        <v>3.7734676115877157E-2</v>
      </c>
      <c r="L25" s="60">
        <v>5809.3639999999996</v>
      </c>
      <c r="M25" s="59">
        <v>6313</v>
      </c>
      <c r="N25" s="62">
        <f t="shared" si="3"/>
        <v>0.41799999999999998</v>
      </c>
      <c r="O25" s="62">
        <f t="shared" si="4"/>
        <v>0.39245306477682457</v>
      </c>
      <c r="P25" s="60">
        <v>2946.3759999999997</v>
      </c>
      <c r="Q25" s="59">
        <v>3394</v>
      </c>
      <c r="R25" s="62">
        <f t="shared" si="5"/>
        <v>0.21199999999999999</v>
      </c>
      <c r="S25" s="62">
        <f t="shared" si="6"/>
        <v>0.21099092378465747</v>
      </c>
      <c r="T25" s="60">
        <v>1111.8399999999999</v>
      </c>
      <c r="U25" s="59">
        <v>1443</v>
      </c>
      <c r="V25" s="62">
        <f t="shared" si="7"/>
        <v>7.9999999999999988E-2</v>
      </c>
      <c r="W25" s="62">
        <f t="shared" si="8"/>
        <v>8.9705333830660205E-2</v>
      </c>
      <c r="X25" s="60">
        <v>1820.6380000000001</v>
      </c>
      <c r="Y25" s="66">
        <v>2779</v>
      </c>
      <c r="Z25" s="62">
        <f t="shared" si="9"/>
        <v>0.13100000000000001</v>
      </c>
      <c r="AA25" s="62">
        <f t="shared" si="10"/>
        <v>0.17275892080069627</v>
      </c>
      <c r="AB25" s="60">
        <v>903.37</v>
      </c>
      <c r="AC25" s="66">
        <v>1398</v>
      </c>
      <c r="AD25" s="62">
        <f t="shared" si="11"/>
        <v>6.5000000000000002E-2</v>
      </c>
      <c r="AE25" s="62">
        <f t="shared" si="12"/>
        <v>8.6907870197687434E-2</v>
      </c>
      <c r="AF25" s="84">
        <v>0.90500000000000003</v>
      </c>
      <c r="AG25" s="85">
        <v>0.95281611339052596</v>
      </c>
      <c r="AH25" s="84">
        <v>0.19600000000000001</v>
      </c>
      <c r="AI25" s="86">
        <v>0.25966679099838369</v>
      </c>
    </row>
    <row r="26" spans="1:35" ht="18.75" customHeight="1" x14ac:dyDescent="0.2">
      <c r="A26" s="63" t="s">
        <v>34</v>
      </c>
      <c r="B26" s="60">
        <v>2646</v>
      </c>
      <c r="C26" s="59">
        <v>2716</v>
      </c>
      <c r="D26" s="60">
        <v>26.46</v>
      </c>
      <c r="E26" s="61">
        <v>16</v>
      </c>
      <c r="F26" s="62">
        <f t="shared" si="0"/>
        <v>0.01</v>
      </c>
      <c r="G26" s="62">
        <f t="shared" si="1"/>
        <v>5.8910162002945507E-3</v>
      </c>
      <c r="H26" s="60">
        <v>55.566000000000003</v>
      </c>
      <c r="I26" s="61">
        <v>45</v>
      </c>
      <c r="J26" s="62">
        <f t="shared" si="2"/>
        <v>2.1000000000000001E-2</v>
      </c>
      <c r="K26" s="62">
        <f t="shared" si="2"/>
        <v>1.6568483063328424E-2</v>
      </c>
      <c r="L26" s="60">
        <v>584.76599999999996</v>
      </c>
      <c r="M26" s="61">
        <v>528</v>
      </c>
      <c r="N26" s="62">
        <f t="shared" si="3"/>
        <v>0.22099999999999997</v>
      </c>
      <c r="O26" s="62">
        <f t="shared" si="4"/>
        <v>0.19440353460972018</v>
      </c>
      <c r="P26" s="60">
        <v>328.10399999999998</v>
      </c>
      <c r="Q26" s="61">
        <v>273</v>
      </c>
      <c r="R26" s="62">
        <f t="shared" si="5"/>
        <v>0.124</v>
      </c>
      <c r="S26" s="62">
        <f t="shared" si="6"/>
        <v>0.10051546391752578</v>
      </c>
      <c r="T26" s="60">
        <v>142.88399999999999</v>
      </c>
      <c r="U26" s="61">
        <v>135</v>
      </c>
      <c r="V26" s="62">
        <f t="shared" si="7"/>
        <v>5.3999999999999992E-2</v>
      </c>
      <c r="W26" s="62">
        <f t="shared" si="8"/>
        <v>4.9705449189985269E-2</v>
      </c>
      <c r="X26" s="60">
        <v>788.50799999999992</v>
      </c>
      <c r="Y26" s="66">
        <v>1010</v>
      </c>
      <c r="Z26" s="62">
        <f t="shared" si="9"/>
        <v>0.29799999999999999</v>
      </c>
      <c r="AA26" s="62">
        <f t="shared" si="10"/>
        <v>0.37187039764359353</v>
      </c>
      <c r="AB26" s="60">
        <v>719.7120000000001</v>
      </c>
      <c r="AC26" s="65">
        <v>709</v>
      </c>
      <c r="AD26" s="62">
        <f t="shared" si="11"/>
        <v>0.27200000000000002</v>
      </c>
      <c r="AE26" s="62">
        <f t="shared" si="12"/>
        <v>0.2610456553755523</v>
      </c>
      <c r="AF26" s="84">
        <v>0.96899999999999997</v>
      </c>
      <c r="AG26" s="85">
        <v>0.97754050073637699</v>
      </c>
      <c r="AH26" s="84">
        <v>0.56999999999999995</v>
      </c>
      <c r="AI26" s="86">
        <v>0.63291605301914577</v>
      </c>
    </row>
    <row r="27" spans="1:35" ht="18.75" customHeight="1" x14ac:dyDescent="0.2">
      <c r="A27" s="63" t="s">
        <v>35</v>
      </c>
      <c r="B27" s="60">
        <v>36782</v>
      </c>
      <c r="C27" s="59">
        <v>39596</v>
      </c>
      <c r="D27" s="60">
        <v>1140.242</v>
      </c>
      <c r="E27" s="59">
        <v>860</v>
      </c>
      <c r="F27" s="62">
        <f t="shared" si="0"/>
        <v>3.1E-2</v>
      </c>
      <c r="G27" s="62">
        <f t="shared" si="1"/>
        <v>2.171936559248409E-2</v>
      </c>
      <c r="H27" s="60">
        <v>3678.2000000000003</v>
      </c>
      <c r="I27" s="59">
        <v>1954</v>
      </c>
      <c r="J27" s="62">
        <f t="shared" si="2"/>
        <v>0.1</v>
      </c>
      <c r="K27" s="62">
        <f t="shared" si="2"/>
        <v>4.9348419032225477E-2</v>
      </c>
      <c r="L27" s="60">
        <v>17177.194</v>
      </c>
      <c r="M27" s="59">
        <v>16766</v>
      </c>
      <c r="N27" s="62">
        <f t="shared" si="3"/>
        <v>0.46699999999999997</v>
      </c>
      <c r="O27" s="62">
        <f t="shared" si="4"/>
        <v>0.42342660874835841</v>
      </c>
      <c r="P27" s="60">
        <v>7356.4000000000005</v>
      </c>
      <c r="Q27" s="59">
        <v>7422</v>
      </c>
      <c r="R27" s="62">
        <f t="shared" si="5"/>
        <v>0.2</v>
      </c>
      <c r="S27" s="62">
        <f t="shared" si="6"/>
        <v>0.18744317607839175</v>
      </c>
      <c r="T27" s="60">
        <v>2023.01</v>
      </c>
      <c r="U27" s="59">
        <v>3417</v>
      </c>
      <c r="V27" s="62">
        <f t="shared" si="7"/>
        <v>5.5E-2</v>
      </c>
      <c r="W27" s="62">
        <f t="shared" si="8"/>
        <v>8.6296595615718757E-2</v>
      </c>
      <c r="X27" s="60">
        <v>3935.674</v>
      </c>
      <c r="Y27" s="66">
        <v>5474</v>
      </c>
      <c r="Z27" s="62">
        <f t="shared" si="9"/>
        <v>0.107</v>
      </c>
      <c r="AA27" s="62">
        <f t="shared" si="10"/>
        <v>0.13824628750378826</v>
      </c>
      <c r="AB27" s="60">
        <v>1508.0620000000001</v>
      </c>
      <c r="AC27" s="66">
        <v>3703</v>
      </c>
      <c r="AD27" s="62">
        <f t="shared" si="11"/>
        <v>4.1000000000000002E-2</v>
      </c>
      <c r="AE27" s="62">
        <f t="shared" si="12"/>
        <v>9.3519547429033234E-2</v>
      </c>
      <c r="AF27" s="84">
        <v>0.87</v>
      </c>
      <c r="AG27" s="85">
        <v>0.92893221537529047</v>
      </c>
      <c r="AH27" s="84">
        <v>0.14899999999999999</v>
      </c>
      <c r="AI27" s="86">
        <v>0.23176583493282149</v>
      </c>
    </row>
    <row r="28" spans="1:35" ht="8.1" customHeight="1" x14ac:dyDescent="0.2">
      <c r="A28" s="64"/>
      <c r="B28" s="60"/>
      <c r="C28" s="59"/>
      <c r="D28" s="60"/>
      <c r="E28" s="59"/>
      <c r="F28" s="62"/>
      <c r="G28" s="62"/>
      <c r="H28" s="60"/>
      <c r="I28" s="59"/>
      <c r="J28" s="62"/>
      <c r="K28" s="62"/>
      <c r="L28" s="60"/>
      <c r="M28" s="66"/>
      <c r="N28" s="62"/>
      <c r="O28" s="62"/>
      <c r="P28" s="60"/>
      <c r="Q28" s="66"/>
      <c r="R28" s="62"/>
      <c r="S28" s="62"/>
      <c r="T28" s="60"/>
      <c r="U28" s="66"/>
      <c r="V28" s="62"/>
      <c r="W28" s="62"/>
      <c r="X28" s="60"/>
      <c r="Y28" s="66"/>
      <c r="Z28" s="62"/>
      <c r="AA28" s="62"/>
      <c r="AB28" s="60"/>
      <c r="AC28" s="66"/>
      <c r="AD28" s="62"/>
      <c r="AE28" s="62"/>
      <c r="AF28" s="87"/>
      <c r="AG28" s="85"/>
      <c r="AH28" s="87"/>
      <c r="AI28" s="86"/>
    </row>
    <row r="29" spans="1:35" ht="18.75" customHeight="1" x14ac:dyDescent="0.2">
      <c r="A29" s="57" t="s">
        <v>17</v>
      </c>
      <c r="B29" s="60">
        <v>294</v>
      </c>
      <c r="C29" s="61">
        <v>323</v>
      </c>
      <c r="D29" s="60">
        <v>0</v>
      </c>
      <c r="E29" s="61">
        <v>0</v>
      </c>
      <c r="F29" s="62">
        <f t="shared" si="0"/>
        <v>0</v>
      </c>
      <c r="G29" s="62">
        <f t="shared" si="1"/>
        <v>0</v>
      </c>
      <c r="H29" s="60">
        <v>0</v>
      </c>
      <c r="I29" s="61">
        <v>0</v>
      </c>
      <c r="J29" s="62">
        <f t="shared" si="2"/>
        <v>0</v>
      </c>
      <c r="K29" s="62">
        <f t="shared" si="2"/>
        <v>0</v>
      </c>
      <c r="L29" s="60">
        <v>29.106000000000002</v>
      </c>
      <c r="M29" s="61">
        <v>15</v>
      </c>
      <c r="N29" s="62">
        <f t="shared" si="3"/>
        <v>9.9000000000000005E-2</v>
      </c>
      <c r="O29" s="62">
        <f t="shared" si="4"/>
        <v>4.6439628482972138E-2</v>
      </c>
      <c r="P29" s="60">
        <v>42.923999999999999</v>
      </c>
      <c r="Q29" s="61">
        <v>13</v>
      </c>
      <c r="R29" s="62">
        <f t="shared" si="5"/>
        <v>0.14599999999999999</v>
      </c>
      <c r="S29" s="62">
        <f t="shared" si="6"/>
        <v>4.0247678018575851E-2</v>
      </c>
      <c r="T29" s="60">
        <v>20.873999999999999</v>
      </c>
      <c r="U29" s="61">
        <v>17</v>
      </c>
      <c r="V29" s="62">
        <f t="shared" si="7"/>
        <v>7.0999999999999994E-2</v>
      </c>
      <c r="W29" s="62">
        <f t="shared" si="8"/>
        <v>5.2631578947368418E-2</v>
      </c>
      <c r="X29" s="60">
        <v>109.074</v>
      </c>
      <c r="Y29" s="65">
        <v>151</v>
      </c>
      <c r="Z29" s="62">
        <f t="shared" si="9"/>
        <v>0.371</v>
      </c>
      <c r="AA29" s="62">
        <f t="shared" si="10"/>
        <v>0.46749226006191952</v>
      </c>
      <c r="AB29" s="60">
        <v>92.022000000000006</v>
      </c>
      <c r="AC29" s="65">
        <v>127</v>
      </c>
      <c r="AD29" s="62">
        <f t="shared" si="11"/>
        <v>0.313</v>
      </c>
      <c r="AE29" s="62">
        <f t="shared" si="12"/>
        <v>0.39318885448916407</v>
      </c>
      <c r="AF29" s="84">
        <v>1</v>
      </c>
      <c r="AG29" s="85">
        <v>1</v>
      </c>
      <c r="AH29" s="84">
        <v>0.68400000000000005</v>
      </c>
      <c r="AI29" s="86">
        <v>0.86068111455108354</v>
      </c>
    </row>
    <row r="30" spans="1:35" ht="18.75" customHeight="1" x14ac:dyDescent="0.2">
      <c r="A30" s="57" t="s">
        <v>36</v>
      </c>
      <c r="B30" s="60">
        <v>6346</v>
      </c>
      <c r="C30" s="59">
        <v>6930</v>
      </c>
      <c r="D30" s="60">
        <v>222.11</v>
      </c>
      <c r="E30" s="61">
        <v>116</v>
      </c>
      <c r="F30" s="62">
        <f t="shared" si="0"/>
        <v>3.5000000000000003E-2</v>
      </c>
      <c r="G30" s="62">
        <f t="shared" si="1"/>
        <v>1.6738816738816741E-2</v>
      </c>
      <c r="H30" s="60">
        <v>552.10199999999998</v>
      </c>
      <c r="I30" s="61">
        <v>218</v>
      </c>
      <c r="J30" s="62">
        <f t="shared" si="2"/>
        <v>8.6999999999999994E-2</v>
      </c>
      <c r="K30" s="62">
        <f t="shared" si="2"/>
        <v>3.1457431457431455E-2</v>
      </c>
      <c r="L30" s="60">
        <v>2163.9860000000003</v>
      </c>
      <c r="M30" s="59">
        <v>2197</v>
      </c>
      <c r="N30" s="62">
        <f t="shared" si="3"/>
        <v>0.34100000000000003</v>
      </c>
      <c r="O30" s="62">
        <f t="shared" si="4"/>
        <v>0.31702741702741705</v>
      </c>
      <c r="P30" s="60">
        <v>1339.0059999999999</v>
      </c>
      <c r="Q30" s="59">
        <v>1567</v>
      </c>
      <c r="R30" s="62">
        <f t="shared" si="5"/>
        <v>0.21099999999999997</v>
      </c>
      <c r="S30" s="62">
        <f t="shared" si="6"/>
        <v>0.22611832611832611</v>
      </c>
      <c r="T30" s="60">
        <v>425.18200000000002</v>
      </c>
      <c r="U30" s="61">
        <v>524</v>
      </c>
      <c r="V30" s="62">
        <f t="shared" si="7"/>
        <v>6.7000000000000004E-2</v>
      </c>
      <c r="W30" s="62">
        <f t="shared" si="8"/>
        <v>7.5613275613275618E-2</v>
      </c>
      <c r="X30" s="60">
        <v>1161.318</v>
      </c>
      <c r="Y30" s="66">
        <v>1439</v>
      </c>
      <c r="Z30" s="62">
        <f t="shared" si="9"/>
        <v>0.183</v>
      </c>
      <c r="AA30" s="62">
        <f t="shared" si="10"/>
        <v>0.20764790764790764</v>
      </c>
      <c r="AB30" s="60">
        <v>482.29599999999999</v>
      </c>
      <c r="AC30" s="65">
        <v>869</v>
      </c>
      <c r="AD30" s="62">
        <f t="shared" si="11"/>
        <v>7.5999999999999998E-2</v>
      </c>
      <c r="AE30" s="62">
        <f t="shared" si="12"/>
        <v>0.1253968253968254</v>
      </c>
      <c r="AF30" s="84">
        <v>0.879</v>
      </c>
      <c r="AG30" s="85">
        <v>0.95180375180375176</v>
      </c>
      <c r="AH30" s="84">
        <v>0.25900000000000001</v>
      </c>
      <c r="AI30" s="86">
        <v>0.33304473304473303</v>
      </c>
    </row>
    <row r="31" spans="1:35" ht="18.75" customHeight="1" x14ac:dyDescent="0.2">
      <c r="A31" s="57" t="s">
        <v>18</v>
      </c>
      <c r="B31" s="60">
        <v>1124</v>
      </c>
      <c r="C31" s="59">
        <v>1203</v>
      </c>
      <c r="D31" s="60">
        <v>12.363999999999999</v>
      </c>
      <c r="E31" s="61">
        <v>70</v>
      </c>
      <c r="F31" s="62">
        <f t="shared" si="0"/>
        <v>1.0999999999999999E-2</v>
      </c>
      <c r="G31" s="62">
        <f t="shared" si="1"/>
        <v>5.8187863674147966E-2</v>
      </c>
      <c r="H31" s="60">
        <v>32.596000000000004</v>
      </c>
      <c r="I31" s="61">
        <v>22</v>
      </c>
      <c r="J31" s="62">
        <f t="shared" si="2"/>
        <v>2.9000000000000005E-2</v>
      </c>
      <c r="K31" s="62">
        <f t="shared" si="2"/>
        <v>1.828761429758936E-2</v>
      </c>
      <c r="L31" s="60">
        <v>390.02799999999996</v>
      </c>
      <c r="M31" s="61">
        <v>515</v>
      </c>
      <c r="N31" s="62">
        <f t="shared" si="3"/>
        <v>0.34699999999999998</v>
      </c>
      <c r="O31" s="62">
        <f t="shared" si="4"/>
        <v>0.42809642560266004</v>
      </c>
      <c r="P31" s="60">
        <v>309.10000000000002</v>
      </c>
      <c r="Q31" s="61">
        <v>139</v>
      </c>
      <c r="R31" s="62">
        <f t="shared" si="5"/>
        <v>0.27500000000000002</v>
      </c>
      <c r="S31" s="62">
        <f t="shared" si="6"/>
        <v>0.11554447215295095</v>
      </c>
      <c r="T31" s="60">
        <v>120.268</v>
      </c>
      <c r="U31" s="61">
        <v>89</v>
      </c>
      <c r="V31" s="62">
        <f t="shared" si="7"/>
        <v>0.107</v>
      </c>
      <c r="W31" s="62">
        <f t="shared" si="8"/>
        <v>7.3981712385702406E-2</v>
      </c>
      <c r="X31" s="60">
        <v>219.18</v>
      </c>
      <c r="Y31" s="65">
        <v>288</v>
      </c>
      <c r="Z31" s="62">
        <f t="shared" si="9"/>
        <v>0.19500000000000001</v>
      </c>
      <c r="AA31" s="62">
        <f t="shared" si="10"/>
        <v>0.23940149625935161</v>
      </c>
      <c r="AB31" s="60">
        <v>40.463999999999999</v>
      </c>
      <c r="AC31" s="65">
        <v>80</v>
      </c>
      <c r="AD31" s="62">
        <f t="shared" si="11"/>
        <v>3.5999999999999997E-2</v>
      </c>
      <c r="AE31" s="62">
        <f t="shared" si="12"/>
        <v>6.6500415627597675E-2</v>
      </c>
      <c r="AF31" s="84">
        <v>0.96</v>
      </c>
      <c r="AG31" s="85">
        <v>0.92352452202826263</v>
      </c>
      <c r="AH31" s="84">
        <v>0.23100000000000001</v>
      </c>
      <c r="AI31" s="86">
        <v>0.30590191188694932</v>
      </c>
    </row>
    <row r="32" spans="1:35" ht="8.1" customHeight="1" x14ac:dyDescent="0.2">
      <c r="A32" s="64"/>
      <c r="B32" s="60"/>
      <c r="C32" s="59"/>
      <c r="D32" s="60"/>
      <c r="E32" s="59"/>
      <c r="F32" s="62"/>
      <c r="G32" s="62"/>
      <c r="H32" s="60"/>
      <c r="I32" s="59"/>
      <c r="J32" s="62"/>
      <c r="K32" s="62"/>
      <c r="L32" s="60"/>
      <c r="M32" s="66"/>
      <c r="N32" s="62"/>
      <c r="O32" s="62"/>
      <c r="P32" s="60"/>
      <c r="Q32" s="66"/>
      <c r="R32" s="62"/>
      <c r="S32" s="62"/>
      <c r="T32" s="60"/>
      <c r="U32" s="66"/>
      <c r="V32" s="62"/>
      <c r="W32" s="62"/>
      <c r="X32" s="60"/>
      <c r="Y32" s="66"/>
      <c r="Z32" s="62"/>
      <c r="AA32" s="62"/>
      <c r="AB32" s="60"/>
      <c r="AC32" s="66"/>
      <c r="AD32" s="62"/>
      <c r="AE32" s="62"/>
      <c r="AF32" s="87"/>
      <c r="AG32" s="85"/>
      <c r="AH32" s="87"/>
      <c r="AI32" s="86"/>
    </row>
    <row r="33" spans="1:35" ht="18.75" customHeight="1" x14ac:dyDescent="0.2">
      <c r="A33" s="63" t="s">
        <v>19</v>
      </c>
      <c r="B33" s="60">
        <v>1438</v>
      </c>
      <c r="C33" s="59">
        <v>1813</v>
      </c>
      <c r="D33" s="60">
        <v>4.3140000000000001</v>
      </c>
      <c r="E33" s="61">
        <v>14</v>
      </c>
      <c r="F33" s="62">
        <f t="shared" si="0"/>
        <v>3.0000000000000001E-3</v>
      </c>
      <c r="G33" s="62">
        <f t="shared" si="1"/>
        <v>7.7220077220077222E-3</v>
      </c>
      <c r="H33" s="60">
        <v>69.024000000000001</v>
      </c>
      <c r="I33" s="61">
        <v>40</v>
      </c>
      <c r="J33" s="62">
        <f t="shared" si="2"/>
        <v>4.8000000000000001E-2</v>
      </c>
      <c r="K33" s="62">
        <f t="shared" si="2"/>
        <v>2.2062879205736349E-2</v>
      </c>
      <c r="L33" s="60">
        <v>455.846</v>
      </c>
      <c r="M33" s="61">
        <v>327</v>
      </c>
      <c r="N33" s="62">
        <f t="shared" si="3"/>
        <v>0.317</v>
      </c>
      <c r="O33" s="62">
        <f t="shared" si="4"/>
        <v>0.18036403750689464</v>
      </c>
      <c r="P33" s="60">
        <v>382.50800000000004</v>
      </c>
      <c r="Q33" s="61">
        <v>283</v>
      </c>
      <c r="R33" s="62">
        <f t="shared" si="5"/>
        <v>0.26600000000000001</v>
      </c>
      <c r="S33" s="62">
        <f t="shared" si="6"/>
        <v>0.15609487038058467</v>
      </c>
      <c r="T33" s="60">
        <v>103.53599999999999</v>
      </c>
      <c r="U33" s="61">
        <v>288</v>
      </c>
      <c r="V33" s="62">
        <f t="shared" si="7"/>
        <v>7.1999999999999995E-2</v>
      </c>
      <c r="W33" s="62">
        <f t="shared" si="8"/>
        <v>0.1588527302813017</v>
      </c>
      <c r="X33" s="60">
        <v>293.35199999999998</v>
      </c>
      <c r="Y33" s="65">
        <v>611</v>
      </c>
      <c r="Z33" s="62">
        <f t="shared" si="9"/>
        <v>0.20399999999999999</v>
      </c>
      <c r="AA33" s="62">
        <f t="shared" si="10"/>
        <v>0.33701047986762273</v>
      </c>
      <c r="AB33" s="60">
        <v>127.982</v>
      </c>
      <c r="AC33" s="65">
        <v>250</v>
      </c>
      <c r="AD33" s="62">
        <f t="shared" si="11"/>
        <v>8.8999999999999996E-2</v>
      </c>
      <c r="AE33" s="62">
        <f t="shared" si="12"/>
        <v>0.13789299503585217</v>
      </c>
      <c r="AF33" s="84">
        <v>0.94899999999999995</v>
      </c>
      <c r="AG33" s="85">
        <v>0.97021511307225594</v>
      </c>
      <c r="AH33" s="84">
        <v>0.29299999999999998</v>
      </c>
      <c r="AI33" s="86">
        <v>0.4749034749034749</v>
      </c>
    </row>
    <row r="34" spans="1:35" ht="18.75" customHeight="1" x14ac:dyDescent="0.2">
      <c r="A34" s="57" t="s">
        <v>37</v>
      </c>
      <c r="B34" s="60">
        <v>5412</v>
      </c>
      <c r="C34" s="59">
        <v>5868</v>
      </c>
      <c r="D34" s="60">
        <v>227.304</v>
      </c>
      <c r="E34" s="61">
        <v>165</v>
      </c>
      <c r="F34" s="62">
        <f t="shared" si="0"/>
        <v>4.2000000000000003E-2</v>
      </c>
      <c r="G34" s="62">
        <f t="shared" si="1"/>
        <v>2.8118609406952964E-2</v>
      </c>
      <c r="H34" s="60">
        <v>416.72399999999999</v>
      </c>
      <c r="I34" s="61">
        <v>332</v>
      </c>
      <c r="J34" s="62">
        <f t="shared" si="2"/>
        <v>7.6999999999999999E-2</v>
      </c>
      <c r="K34" s="62">
        <f t="shared" si="2"/>
        <v>5.6578050443081118E-2</v>
      </c>
      <c r="L34" s="60">
        <v>2300.1</v>
      </c>
      <c r="M34" s="59">
        <v>1957</v>
      </c>
      <c r="N34" s="62">
        <f t="shared" si="3"/>
        <v>0.42499999999999999</v>
      </c>
      <c r="O34" s="62">
        <f t="shared" si="4"/>
        <v>0.33350374914792091</v>
      </c>
      <c r="P34" s="60">
        <v>914.62800000000004</v>
      </c>
      <c r="Q34" s="61">
        <v>1151</v>
      </c>
      <c r="R34" s="62">
        <f t="shared" si="5"/>
        <v>0.16900000000000001</v>
      </c>
      <c r="S34" s="62">
        <f t="shared" si="6"/>
        <v>0.19614860259032038</v>
      </c>
      <c r="T34" s="60">
        <v>368.01600000000002</v>
      </c>
      <c r="U34" s="61">
        <v>469</v>
      </c>
      <c r="V34" s="62">
        <f t="shared" si="7"/>
        <v>6.8000000000000005E-2</v>
      </c>
      <c r="W34" s="62">
        <f t="shared" si="8"/>
        <v>7.9925017041581461E-2</v>
      </c>
      <c r="X34" s="60">
        <v>844.27200000000005</v>
      </c>
      <c r="Y34" s="66">
        <v>1342</v>
      </c>
      <c r="Z34" s="62">
        <f t="shared" si="9"/>
        <v>0.156</v>
      </c>
      <c r="AA34" s="62">
        <f t="shared" si="10"/>
        <v>0.22869802317655077</v>
      </c>
      <c r="AB34" s="60">
        <v>346.36799999999999</v>
      </c>
      <c r="AC34" s="65">
        <v>452</v>
      </c>
      <c r="AD34" s="62">
        <f t="shared" si="11"/>
        <v>6.4000000000000001E-2</v>
      </c>
      <c r="AE34" s="62">
        <f t="shared" si="12"/>
        <v>7.7027948193592363E-2</v>
      </c>
      <c r="AF34" s="84">
        <v>0.88100000000000001</v>
      </c>
      <c r="AG34" s="85">
        <v>0.91530334014996595</v>
      </c>
      <c r="AH34" s="84">
        <v>0.22</v>
      </c>
      <c r="AI34" s="86">
        <v>0.30572597137014312</v>
      </c>
    </row>
    <row r="35" spans="1:35" ht="18.75" customHeight="1" x14ac:dyDescent="0.2">
      <c r="A35" s="57" t="s">
        <v>20</v>
      </c>
      <c r="B35" s="60">
        <v>13024</v>
      </c>
      <c r="C35" s="59">
        <v>14341</v>
      </c>
      <c r="D35" s="60">
        <v>169.31199999999998</v>
      </c>
      <c r="E35" s="61">
        <v>273</v>
      </c>
      <c r="F35" s="62">
        <f t="shared" si="0"/>
        <v>1.2999999999999999E-2</v>
      </c>
      <c r="G35" s="62">
        <f t="shared" si="1"/>
        <v>1.903632940520187E-2</v>
      </c>
      <c r="H35" s="60">
        <v>377.69600000000003</v>
      </c>
      <c r="I35" s="61">
        <v>301</v>
      </c>
      <c r="J35" s="62">
        <f t="shared" si="2"/>
        <v>2.9000000000000001E-2</v>
      </c>
      <c r="K35" s="62">
        <f t="shared" si="2"/>
        <v>2.0988773446761033E-2</v>
      </c>
      <c r="L35" s="60">
        <v>4206.7520000000004</v>
      </c>
      <c r="M35" s="59">
        <v>3322</v>
      </c>
      <c r="N35" s="62">
        <f t="shared" si="3"/>
        <v>0.32300000000000001</v>
      </c>
      <c r="O35" s="62">
        <f t="shared" si="4"/>
        <v>0.23164353950212677</v>
      </c>
      <c r="P35" s="60">
        <v>2774.1120000000001</v>
      </c>
      <c r="Q35" s="59">
        <v>2708</v>
      </c>
      <c r="R35" s="62">
        <f t="shared" si="5"/>
        <v>0.21299999999999999</v>
      </c>
      <c r="S35" s="62">
        <f t="shared" si="6"/>
        <v>0.18882923087650791</v>
      </c>
      <c r="T35" s="60">
        <v>1041.92</v>
      </c>
      <c r="U35" s="59">
        <v>1087</v>
      </c>
      <c r="V35" s="62">
        <f t="shared" si="7"/>
        <v>0.08</v>
      </c>
      <c r="W35" s="62">
        <f t="shared" si="8"/>
        <v>7.5796666899100487E-2</v>
      </c>
      <c r="X35" s="60">
        <v>2943.424</v>
      </c>
      <c r="Y35" s="66">
        <v>4580</v>
      </c>
      <c r="Z35" s="62">
        <f t="shared" si="9"/>
        <v>0.22600000000000001</v>
      </c>
      <c r="AA35" s="62">
        <f t="shared" si="10"/>
        <v>0.31936406108360643</v>
      </c>
      <c r="AB35" s="60">
        <v>1510.7840000000001</v>
      </c>
      <c r="AC35" s="66">
        <v>2070</v>
      </c>
      <c r="AD35" s="62">
        <f t="shared" si="11"/>
        <v>0.11600000000000001</v>
      </c>
      <c r="AE35" s="62">
        <f t="shared" si="12"/>
        <v>0.1443413987866955</v>
      </c>
      <c r="AF35" s="84">
        <v>0.95799999999999996</v>
      </c>
      <c r="AG35" s="85">
        <v>0.95997489714803708</v>
      </c>
      <c r="AH35" s="84">
        <v>0.34200000000000003</v>
      </c>
      <c r="AI35" s="86">
        <v>0.46370545987030193</v>
      </c>
    </row>
    <row r="36" spans="1:35" ht="8.1" customHeight="1" x14ac:dyDescent="0.2">
      <c r="A36" s="64"/>
      <c r="B36" s="60"/>
      <c r="C36" s="59"/>
      <c r="D36" s="60"/>
      <c r="E36" s="59"/>
      <c r="F36" s="62"/>
      <c r="G36" s="62"/>
      <c r="H36" s="60"/>
      <c r="I36" s="59"/>
      <c r="J36" s="62"/>
      <c r="K36" s="62"/>
      <c r="L36" s="60"/>
      <c r="M36" s="66"/>
      <c r="N36" s="62"/>
      <c r="O36" s="62"/>
      <c r="P36" s="60"/>
      <c r="Q36" s="66"/>
      <c r="R36" s="62"/>
      <c r="S36" s="62"/>
      <c r="T36" s="60"/>
      <c r="U36" s="66"/>
      <c r="V36" s="62"/>
      <c r="W36" s="62"/>
      <c r="X36" s="60"/>
      <c r="Y36" s="66"/>
      <c r="Z36" s="62"/>
      <c r="AA36" s="62"/>
      <c r="AB36" s="60"/>
      <c r="AC36" s="66"/>
      <c r="AD36" s="62"/>
      <c r="AE36" s="62"/>
      <c r="AF36" s="87"/>
      <c r="AG36" s="85"/>
      <c r="AH36" s="87"/>
      <c r="AI36" s="86"/>
    </row>
    <row r="37" spans="1:35" ht="18.75" customHeight="1" x14ac:dyDescent="0.2">
      <c r="A37" s="63" t="s">
        <v>45</v>
      </c>
      <c r="B37" s="60">
        <v>3544</v>
      </c>
      <c r="C37" s="59">
        <v>3481</v>
      </c>
      <c r="D37" s="60">
        <v>14.176</v>
      </c>
      <c r="E37" s="61">
        <v>70</v>
      </c>
      <c r="F37" s="62">
        <f t="shared" si="0"/>
        <v>4.0000000000000001E-3</v>
      </c>
      <c r="G37" s="62">
        <f t="shared" si="1"/>
        <v>2.0109164033323759E-2</v>
      </c>
      <c r="H37" s="60">
        <v>127.58399999999999</v>
      </c>
      <c r="I37" s="61">
        <v>221</v>
      </c>
      <c r="J37" s="62">
        <f t="shared" si="2"/>
        <v>3.5999999999999997E-2</v>
      </c>
      <c r="K37" s="62">
        <f t="shared" si="2"/>
        <v>6.3487503590922145E-2</v>
      </c>
      <c r="L37" s="60">
        <v>1176.6080000000002</v>
      </c>
      <c r="M37" s="61">
        <v>573</v>
      </c>
      <c r="N37" s="62">
        <f t="shared" si="3"/>
        <v>0.33200000000000007</v>
      </c>
      <c r="O37" s="62">
        <f t="shared" si="4"/>
        <v>0.16460787130135018</v>
      </c>
      <c r="P37" s="60">
        <v>648.55200000000002</v>
      </c>
      <c r="Q37" s="61">
        <v>395</v>
      </c>
      <c r="R37" s="62">
        <f t="shared" si="5"/>
        <v>0.183</v>
      </c>
      <c r="S37" s="62">
        <f t="shared" si="6"/>
        <v>0.11347313990232692</v>
      </c>
      <c r="T37" s="60">
        <v>237.44800000000001</v>
      </c>
      <c r="U37" s="61">
        <v>173</v>
      </c>
      <c r="V37" s="62">
        <f t="shared" si="7"/>
        <v>6.7000000000000004E-2</v>
      </c>
      <c r="W37" s="62">
        <f t="shared" si="8"/>
        <v>4.9698362539500142E-2</v>
      </c>
      <c r="X37" s="60">
        <v>907.26400000000001</v>
      </c>
      <c r="Y37" s="66">
        <v>1480</v>
      </c>
      <c r="Z37" s="62">
        <f t="shared" si="9"/>
        <v>0.25600000000000001</v>
      </c>
      <c r="AA37" s="62">
        <f t="shared" si="10"/>
        <v>0.42516518241884516</v>
      </c>
      <c r="AB37" s="60">
        <v>435.91199999999998</v>
      </c>
      <c r="AC37" s="65">
        <v>569</v>
      </c>
      <c r="AD37" s="62">
        <f t="shared" si="11"/>
        <v>0.123</v>
      </c>
      <c r="AE37" s="62">
        <f t="shared" si="12"/>
        <v>0.1634587762137317</v>
      </c>
      <c r="AF37" s="84">
        <v>0.96099999999999997</v>
      </c>
      <c r="AG37" s="85">
        <v>0.91640333237575411</v>
      </c>
      <c r="AH37" s="84">
        <v>0.38</v>
      </c>
      <c r="AI37" s="86">
        <v>0.58862395863257688</v>
      </c>
    </row>
    <row r="38" spans="1:35" ht="18.75" customHeight="1" x14ac:dyDescent="0.2">
      <c r="A38" s="57" t="s">
        <v>21</v>
      </c>
      <c r="B38" s="60">
        <v>2239</v>
      </c>
      <c r="C38" s="59">
        <v>1469</v>
      </c>
      <c r="D38" s="60">
        <v>176.881</v>
      </c>
      <c r="E38" s="61">
        <v>14</v>
      </c>
      <c r="F38" s="62">
        <f t="shared" si="0"/>
        <v>7.9000000000000001E-2</v>
      </c>
      <c r="G38" s="62">
        <f t="shared" si="1"/>
        <v>9.5302927161334244E-3</v>
      </c>
      <c r="H38" s="60">
        <v>340.32799999999997</v>
      </c>
      <c r="I38" s="61">
        <v>274</v>
      </c>
      <c r="J38" s="62">
        <f t="shared" si="2"/>
        <v>0.152</v>
      </c>
      <c r="K38" s="62">
        <f t="shared" si="2"/>
        <v>0.1865214431586113</v>
      </c>
      <c r="L38" s="60">
        <v>967.24799999999993</v>
      </c>
      <c r="M38" s="61">
        <v>498</v>
      </c>
      <c r="N38" s="62">
        <f t="shared" si="3"/>
        <v>0.432</v>
      </c>
      <c r="O38" s="62">
        <f t="shared" si="4"/>
        <v>0.33900612661674606</v>
      </c>
      <c r="P38" s="60">
        <v>409.73699999999997</v>
      </c>
      <c r="Q38" s="61">
        <v>156</v>
      </c>
      <c r="R38" s="62">
        <f t="shared" si="5"/>
        <v>0.183</v>
      </c>
      <c r="S38" s="62">
        <f t="shared" si="6"/>
        <v>0.10619469026548672</v>
      </c>
      <c r="T38" s="60">
        <v>73.887</v>
      </c>
      <c r="U38" s="61">
        <v>34</v>
      </c>
      <c r="V38" s="62">
        <f t="shared" si="7"/>
        <v>3.3000000000000002E-2</v>
      </c>
      <c r="W38" s="62">
        <f t="shared" si="8"/>
        <v>2.3144996596324029E-2</v>
      </c>
      <c r="X38" s="60">
        <v>235.095</v>
      </c>
      <c r="Y38" s="65">
        <v>323</v>
      </c>
      <c r="Z38" s="62">
        <f t="shared" si="9"/>
        <v>0.105</v>
      </c>
      <c r="AA38" s="62">
        <f t="shared" si="10"/>
        <v>0.21987746766507829</v>
      </c>
      <c r="AB38" s="60">
        <v>38.063000000000002</v>
      </c>
      <c r="AC38" s="65">
        <v>170</v>
      </c>
      <c r="AD38" s="62">
        <f t="shared" si="11"/>
        <v>1.7000000000000001E-2</v>
      </c>
      <c r="AE38" s="62">
        <f t="shared" si="12"/>
        <v>0.11572498298162015</v>
      </c>
      <c r="AF38" s="84">
        <v>0.76900000000000002</v>
      </c>
      <c r="AG38" s="85">
        <v>0.80394826412525533</v>
      </c>
      <c r="AH38" s="84">
        <v>0.122</v>
      </c>
      <c r="AI38" s="86">
        <v>0.33560245064669841</v>
      </c>
    </row>
    <row r="39" spans="1:35" ht="18.75" customHeight="1" x14ac:dyDescent="0.2">
      <c r="A39" s="63" t="s">
        <v>22</v>
      </c>
      <c r="B39" s="60">
        <v>1384</v>
      </c>
      <c r="C39" s="59">
        <v>1560</v>
      </c>
      <c r="D39" s="60">
        <v>35.984000000000002</v>
      </c>
      <c r="E39" s="61">
        <v>19</v>
      </c>
      <c r="F39" s="62">
        <f t="shared" si="0"/>
        <v>2.6000000000000002E-2</v>
      </c>
      <c r="G39" s="62">
        <f t="shared" si="1"/>
        <v>1.217948717948718E-2</v>
      </c>
      <c r="H39" s="60">
        <v>59.511999999999993</v>
      </c>
      <c r="I39" s="61">
        <v>6</v>
      </c>
      <c r="J39" s="62">
        <f t="shared" si="2"/>
        <v>4.2999999999999997E-2</v>
      </c>
      <c r="K39" s="62">
        <f t="shared" si="2"/>
        <v>3.8461538461538464E-3</v>
      </c>
      <c r="L39" s="60">
        <v>535.60800000000006</v>
      </c>
      <c r="M39" s="61">
        <v>368</v>
      </c>
      <c r="N39" s="62">
        <f t="shared" si="3"/>
        <v>0.38700000000000007</v>
      </c>
      <c r="O39" s="62">
        <f t="shared" si="4"/>
        <v>0.23589743589743589</v>
      </c>
      <c r="P39" s="60">
        <v>235.28000000000003</v>
      </c>
      <c r="Q39" s="61">
        <v>205</v>
      </c>
      <c r="R39" s="62">
        <f t="shared" si="5"/>
        <v>0.17</v>
      </c>
      <c r="S39" s="62">
        <f t="shared" si="6"/>
        <v>0.13141025641025642</v>
      </c>
      <c r="T39" s="60">
        <v>107.952</v>
      </c>
      <c r="U39" s="59">
        <v>132</v>
      </c>
      <c r="V39" s="62">
        <f t="shared" si="7"/>
        <v>7.8E-2</v>
      </c>
      <c r="W39" s="62">
        <f t="shared" si="8"/>
        <v>8.461538461538462E-2</v>
      </c>
      <c r="X39" s="60">
        <v>229.744</v>
      </c>
      <c r="Y39" s="65">
        <v>412</v>
      </c>
      <c r="Z39" s="62">
        <f t="shared" si="9"/>
        <v>0.16600000000000001</v>
      </c>
      <c r="AA39" s="62">
        <f t="shared" si="10"/>
        <v>0.26410256410256411</v>
      </c>
      <c r="AB39" s="60">
        <v>179.92000000000002</v>
      </c>
      <c r="AC39" s="65">
        <v>418</v>
      </c>
      <c r="AD39" s="62">
        <f t="shared" si="11"/>
        <v>0.13</v>
      </c>
      <c r="AE39" s="62">
        <f t="shared" si="12"/>
        <v>0.26794871794871794</v>
      </c>
      <c r="AF39" s="84">
        <v>0.93100000000000005</v>
      </c>
      <c r="AG39" s="85">
        <v>0.98397435897435892</v>
      </c>
      <c r="AH39" s="84">
        <v>0.29599999999999999</v>
      </c>
      <c r="AI39" s="86">
        <v>0.53205128205128205</v>
      </c>
    </row>
    <row r="40" spans="1:35" ht="8.1" customHeight="1" x14ac:dyDescent="0.2">
      <c r="A40" s="64"/>
      <c r="B40" s="60"/>
      <c r="C40" s="59"/>
      <c r="D40" s="60"/>
      <c r="E40" s="59"/>
      <c r="F40" s="62"/>
      <c r="G40" s="62"/>
      <c r="H40" s="60"/>
      <c r="I40" s="59"/>
      <c r="J40" s="62"/>
      <c r="K40" s="62"/>
      <c r="L40" s="60"/>
      <c r="M40" s="66"/>
      <c r="N40" s="62"/>
      <c r="O40" s="62"/>
      <c r="P40" s="60"/>
      <c r="Q40" s="66"/>
      <c r="R40" s="62"/>
      <c r="S40" s="62"/>
      <c r="T40" s="60"/>
      <c r="U40" s="66"/>
      <c r="V40" s="62"/>
      <c r="W40" s="62"/>
      <c r="X40" s="60"/>
      <c r="Y40" s="66"/>
      <c r="Z40" s="62"/>
      <c r="AA40" s="62"/>
      <c r="AB40" s="60"/>
      <c r="AC40" s="66"/>
      <c r="AD40" s="62"/>
      <c r="AE40" s="62"/>
      <c r="AF40" s="87"/>
      <c r="AG40" s="85"/>
      <c r="AH40" s="87"/>
      <c r="AI40" s="86"/>
    </row>
    <row r="41" spans="1:35" ht="18.75" customHeight="1" x14ac:dyDescent="0.2">
      <c r="A41" s="63" t="s">
        <v>23</v>
      </c>
      <c r="B41" s="60">
        <v>957</v>
      </c>
      <c r="C41" s="61">
        <v>887</v>
      </c>
      <c r="D41" s="60">
        <v>22.968</v>
      </c>
      <c r="E41" s="61">
        <v>8</v>
      </c>
      <c r="F41" s="62">
        <f t="shared" si="0"/>
        <v>2.4E-2</v>
      </c>
      <c r="G41" s="62">
        <f t="shared" si="1"/>
        <v>9.0191657271702363E-3</v>
      </c>
      <c r="H41" s="60">
        <v>28.709999999999997</v>
      </c>
      <c r="I41" s="61">
        <v>7</v>
      </c>
      <c r="J41" s="62">
        <f t="shared" si="2"/>
        <v>0.03</v>
      </c>
      <c r="K41" s="62">
        <f t="shared" si="2"/>
        <v>7.8917700112739568E-3</v>
      </c>
      <c r="L41" s="60">
        <v>269.87399999999997</v>
      </c>
      <c r="M41" s="61">
        <v>166</v>
      </c>
      <c r="N41" s="62">
        <f t="shared" si="3"/>
        <v>0.28199999999999997</v>
      </c>
      <c r="O41" s="62">
        <f t="shared" si="4"/>
        <v>0.18714768883878241</v>
      </c>
      <c r="P41" s="60">
        <v>244.99200000000002</v>
      </c>
      <c r="Q41" s="61">
        <v>157</v>
      </c>
      <c r="R41" s="62">
        <f t="shared" si="5"/>
        <v>0.25600000000000001</v>
      </c>
      <c r="S41" s="62">
        <f t="shared" si="6"/>
        <v>0.17700112739571588</v>
      </c>
      <c r="T41" s="60">
        <v>53.591999999999999</v>
      </c>
      <c r="U41" s="61">
        <v>23</v>
      </c>
      <c r="V41" s="62">
        <f t="shared" si="7"/>
        <v>5.6000000000000001E-2</v>
      </c>
      <c r="W41" s="62">
        <f t="shared" si="8"/>
        <v>2.5930101465614429E-2</v>
      </c>
      <c r="X41" s="60">
        <v>200.97</v>
      </c>
      <c r="Y41" s="65">
        <v>318</v>
      </c>
      <c r="Z41" s="62">
        <f t="shared" si="9"/>
        <v>0.21</v>
      </c>
      <c r="AA41" s="62">
        <f t="shared" si="10"/>
        <v>0.35851183765501693</v>
      </c>
      <c r="AB41" s="60">
        <v>134.93699999999998</v>
      </c>
      <c r="AC41" s="65">
        <v>208</v>
      </c>
      <c r="AD41" s="62">
        <f t="shared" si="11"/>
        <v>0.14099999999999999</v>
      </c>
      <c r="AE41" s="62">
        <f t="shared" si="12"/>
        <v>0.23449830890642615</v>
      </c>
      <c r="AF41" s="84">
        <v>0.94599999999999995</v>
      </c>
      <c r="AG41" s="85">
        <v>0.98308906426155585</v>
      </c>
      <c r="AH41" s="84">
        <v>0.35099999999999998</v>
      </c>
      <c r="AI41" s="86">
        <v>0.59301014656144302</v>
      </c>
    </row>
    <row r="42" spans="1:35" ht="18.75" customHeight="1" x14ac:dyDescent="0.2">
      <c r="A42" s="63" t="s">
        <v>24</v>
      </c>
      <c r="B42" s="60">
        <v>2231</v>
      </c>
      <c r="C42" s="59">
        <v>2253</v>
      </c>
      <c r="D42" s="60">
        <v>129.398</v>
      </c>
      <c r="E42" s="61">
        <v>84</v>
      </c>
      <c r="F42" s="62">
        <f t="shared" si="0"/>
        <v>5.7999999999999996E-2</v>
      </c>
      <c r="G42" s="62">
        <f t="shared" si="1"/>
        <v>3.7283621837549935E-2</v>
      </c>
      <c r="H42" s="60">
        <v>240.94800000000001</v>
      </c>
      <c r="I42" s="61">
        <v>155</v>
      </c>
      <c r="J42" s="62">
        <f t="shared" si="2"/>
        <v>0.108</v>
      </c>
      <c r="K42" s="62">
        <f t="shared" si="2"/>
        <v>6.8797159343098088E-2</v>
      </c>
      <c r="L42" s="60">
        <v>1046.3389999999999</v>
      </c>
      <c r="M42" s="67">
        <v>1158</v>
      </c>
      <c r="N42" s="62">
        <f t="shared" si="3"/>
        <v>0.46899999999999997</v>
      </c>
      <c r="O42" s="62">
        <f t="shared" si="4"/>
        <v>0.51398135818908119</v>
      </c>
      <c r="P42" s="60">
        <v>457.35499999999996</v>
      </c>
      <c r="Q42" s="61">
        <v>332</v>
      </c>
      <c r="R42" s="62">
        <f t="shared" si="5"/>
        <v>0.20499999999999999</v>
      </c>
      <c r="S42" s="62">
        <f t="shared" si="6"/>
        <v>0.14735907678650689</v>
      </c>
      <c r="T42" s="60">
        <v>138.322</v>
      </c>
      <c r="U42" s="61">
        <v>174</v>
      </c>
      <c r="V42" s="62">
        <f t="shared" si="7"/>
        <v>6.2E-2</v>
      </c>
      <c r="W42" s="62">
        <f t="shared" si="8"/>
        <v>7.7230359520639141E-2</v>
      </c>
      <c r="X42" s="60">
        <v>167.32499999999999</v>
      </c>
      <c r="Y42" s="65">
        <v>252</v>
      </c>
      <c r="Z42" s="62">
        <f t="shared" si="9"/>
        <v>7.4999999999999997E-2</v>
      </c>
      <c r="AA42" s="62">
        <f t="shared" si="10"/>
        <v>0.11185086551264981</v>
      </c>
      <c r="AB42" s="60">
        <v>49.081999999999994</v>
      </c>
      <c r="AC42" s="65">
        <v>98</v>
      </c>
      <c r="AD42" s="62">
        <f t="shared" si="11"/>
        <v>2.1999999999999999E-2</v>
      </c>
      <c r="AE42" s="62">
        <f t="shared" si="12"/>
        <v>4.3497558810474922E-2</v>
      </c>
      <c r="AF42" s="84">
        <v>0.83399999999999996</v>
      </c>
      <c r="AG42" s="85">
        <v>0.89391921881935199</v>
      </c>
      <c r="AH42" s="84">
        <v>9.7000000000000003E-2</v>
      </c>
      <c r="AI42" s="86">
        <v>0.15534842432312473</v>
      </c>
    </row>
    <row r="43" spans="1:35" ht="18.75" customHeight="1" x14ac:dyDescent="0.2">
      <c r="A43" s="63" t="s">
        <v>38</v>
      </c>
      <c r="B43" s="60">
        <v>18216</v>
      </c>
      <c r="C43" s="59">
        <v>21643</v>
      </c>
      <c r="D43" s="60">
        <v>455.40000000000003</v>
      </c>
      <c r="E43" s="61">
        <v>448</v>
      </c>
      <c r="F43" s="62">
        <f t="shared" si="0"/>
        <v>2.5000000000000001E-2</v>
      </c>
      <c r="G43" s="62">
        <f t="shared" si="1"/>
        <v>2.0699533336413622E-2</v>
      </c>
      <c r="H43" s="60">
        <v>1256.904</v>
      </c>
      <c r="I43" s="61">
        <v>728</v>
      </c>
      <c r="J43" s="62">
        <f t="shared" si="2"/>
        <v>6.9000000000000006E-2</v>
      </c>
      <c r="K43" s="62">
        <f t="shared" si="2"/>
        <v>3.3636741671672132E-2</v>
      </c>
      <c r="L43" s="60">
        <v>6703.4880000000003</v>
      </c>
      <c r="M43" s="59">
        <v>6908</v>
      </c>
      <c r="N43" s="62">
        <f t="shared" si="3"/>
        <v>0.36799999999999999</v>
      </c>
      <c r="O43" s="62">
        <f t="shared" si="4"/>
        <v>0.31917941135702077</v>
      </c>
      <c r="P43" s="68">
        <v>3424.6080000000002</v>
      </c>
      <c r="Q43" s="59">
        <v>4071</v>
      </c>
      <c r="R43" s="62">
        <f t="shared" si="5"/>
        <v>0.188</v>
      </c>
      <c r="S43" s="62">
        <f t="shared" si="6"/>
        <v>0.18809776833156217</v>
      </c>
      <c r="T43" s="60">
        <v>1603.0079999999998</v>
      </c>
      <c r="U43" s="59">
        <v>1513</v>
      </c>
      <c r="V43" s="62">
        <f t="shared" si="7"/>
        <v>8.7999999999999995E-2</v>
      </c>
      <c r="W43" s="62">
        <f t="shared" si="8"/>
        <v>6.9907129325879031E-2</v>
      </c>
      <c r="X43" s="60">
        <v>3151.3679999999999</v>
      </c>
      <c r="Y43" s="66">
        <v>5262</v>
      </c>
      <c r="Z43" s="62">
        <f t="shared" si="9"/>
        <v>0.17299999999999999</v>
      </c>
      <c r="AA43" s="62">
        <f t="shared" si="10"/>
        <v>0.24312710807189392</v>
      </c>
      <c r="AB43" s="60">
        <v>1621.2239999999999</v>
      </c>
      <c r="AC43" s="66">
        <v>2713</v>
      </c>
      <c r="AD43" s="62">
        <f t="shared" si="11"/>
        <v>8.8999999999999996E-2</v>
      </c>
      <c r="AE43" s="62">
        <f t="shared" si="12"/>
        <v>0.12535230790555837</v>
      </c>
      <c r="AF43" s="84">
        <v>0.90600000000000003</v>
      </c>
      <c r="AG43" s="85">
        <v>0.9456637249919142</v>
      </c>
      <c r="AH43" s="84">
        <v>0.26200000000000001</v>
      </c>
      <c r="AI43" s="86">
        <v>0.36847941597745232</v>
      </c>
    </row>
    <row r="44" spans="1:35" ht="8.1" customHeight="1" x14ac:dyDescent="0.2">
      <c r="A44" s="64"/>
      <c r="B44" s="60"/>
      <c r="C44" s="59"/>
      <c r="D44" s="60"/>
      <c r="E44" s="59"/>
      <c r="F44" s="62"/>
      <c r="G44" s="62"/>
      <c r="H44" s="60"/>
      <c r="I44" s="59"/>
      <c r="J44" s="62"/>
      <c r="K44" s="62"/>
      <c r="L44" s="60"/>
      <c r="M44" s="66"/>
      <c r="N44" s="62"/>
      <c r="O44" s="62"/>
      <c r="P44" s="60"/>
      <c r="Q44" s="66"/>
      <c r="R44" s="62"/>
      <c r="S44" s="62"/>
      <c r="T44" s="60"/>
      <c r="U44" s="66"/>
      <c r="V44" s="62"/>
      <c r="W44" s="62"/>
      <c r="X44" s="60"/>
      <c r="Y44" s="66"/>
      <c r="Z44" s="62"/>
      <c r="AA44" s="62"/>
      <c r="AB44" s="60"/>
      <c r="AC44" s="66"/>
      <c r="AD44" s="62"/>
      <c r="AE44" s="62"/>
      <c r="AF44" s="87"/>
      <c r="AG44" s="85"/>
      <c r="AH44" s="87"/>
      <c r="AI44" s="86"/>
    </row>
    <row r="45" spans="1:35" ht="18.75" customHeight="1" x14ac:dyDescent="0.2">
      <c r="A45" s="63" t="s">
        <v>25</v>
      </c>
      <c r="B45" s="60">
        <v>1239</v>
      </c>
      <c r="C45" s="59">
        <v>1190</v>
      </c>
      <c r="D45" s="60">
        <v>2.4780000000000002</v>
      </c>
      <c r="E45" s="61">
        <v>4</v>
      </c>
      <c r="F45" s="62">
        <f t="shared" si="0"/>
        <v>2E-3</v>
      </c>
      <c r="G45" s="62">
        <f t="shared" si="1"/>
        <v>3.3613445378151263E-3</v>
      </c>
      <c r="H45" s="60">
        <v>49.56</v>
      </c>
      <c r="I45" s="61">
        <v>9</v>
      </c>
      <c r="J45" s="62">
        <f t="shared" si="2"/>
        <v>0.04</v>
      </c>
      <c r="K45" s="62">
        <f t="shared" si="2"/>
        <v>7.5630252100840336E-3</v>
      </c>
      <c r="L45" s="60">
        <v>335.76900000000001</v>
      </c>
      <c r="M45" s="61">
        <v>188</v>
      </c>
      <c r="N45" s="62">
        <f t="shared" si="3"/>
        <v>0.27100000000000002</v>
      </c>
      <c r="O45" s="62">
        <f t="shared" si="4"/>
        <v>0.15798319327731092</v>
      </c>
      <c r="P45" s="60">
        <v>205.67400000000001</v>
      </c>
      <c r="Q45" s="61">
        <v>173</v>
      </c>
      <c r="R45" s="62">
        <f t="shared" si="5"/>
        <v>0.16600000000000001</v>
      </c>
      <c r="S45" s="62">
        <f t="shared" si="6"/>
        <v>0.14537815126050421</v>
      </c>
      <c r="T45" s="60">
        <v>116.46599999999999</v>
      </c>
      <c r="U45" s="61">
        <v>76</v>
      </c>
      <c r="V45" s="62">
        <f t="shared" si="7"/>
        <v>9.4E-2</v>
      </c>
      <c r="W45" s="62">
        <f t="shared" si="8"/>
        <v>6.386554621848739E-2</v>
      </c>
      <c r="X45" s="60">
        <v>340.72500000000002</v>
      </c>
      <c r="Y45" s="65">
        <v>419</v>
      </c>
      <c r="Z45" s="62">
        <f t="shared" si="9"/>
        <v>0.27500000000000002</v>
      </c>
      <c r="AA45" s="62">
        <f t="shared" si="10"/>
        <v>0.35210084033613448</v>
      </c>
      <c r="AB45" s="60">
        <v>185.85</v>
      </c>
      <c r="AC45" s="65">
        <v>321</v>
      </c>
      <c r="AD45" s="62">
        <f t="shared" si="11"/>
        <v>0.15</v>
      </c>
      <c r="AE45" s="62">
        <f t="shared" si="12"/>
        <v>0.26974789915966385</v>
      </c>
      <c r="AF45" s="84">
        <v>0.95699999999999996</v>
      </c>
      <c r="AG45" s="85">
        <v>0.98907563025210088</v>
      </c>
      <c r="AH45" s="84">
        <v>0.42499999999999999</v>
      </c>
      <c r="AI45" s="86">
        <v>0.62184873949579833</v>
      </c>
    </row>
    <row r="46" spans="1:35" s="2" customFormat="1" ht="18.75" customHeight="1" x14ac:dyDescent="0.2">
      <c r="A46" s="57" t="s">
        <v>44</v>
      </c>
      <c r="B46" s="60">
        <v>64650</v>
      </c>
      <c r="C46" s="59">
        <v>68344</v>
      </c>
      <c r="D46" s="60">
        <v>1810.2</v>
      </c>
      <c r="E46" s="59">
        <v>1654</v>
      </c>
      <c r="F46" s="62">
        <f t="shared" si="0"/>
        <v>2.8000000000000001E-2</v>
      </c>
      <c r="G46" s="62">
        <f t="shared" si="1"/>
        <v>2.4201100316048225E-2</v>
      </c>
      <c r="H46" s="60">
        <v>4654.7999999999993</v>
      </c>
      <c r="I46" s="59">
        <v>2744</v>
      </c>
      <c r="J46" s="62">
        <f t="shared" si="2"/>
        <v>7.1999999999999995E-2</v>
      </c>
      <c r="K46" s="62">
        <f t="shared" si="2"/>
        <v>4.0149830270396814E-2</v>
      </c>
      <c r="L46" s="60">
        <v>22886.1</v>
      </c>
      <c r="M46" s="59">
        <v>22332</v>
      </c>
      <c r="N46" s="62">
        <f t="shared" si="3"/>
        <v>0.35399999999999998</v>
      </c>
      <c r="O46" s="62">
        <f t="shared" si="4"/>
        <v>0.32675874985368136</v>
      </c>
      <c r="P46" s="60">
        <v>12348.15</v>
      </c>
      <c r="Q46" s="59">
        <v>12614</v>
      </c>
      <c r="R46" s="62">
        <f t="shared" si="5"/>
        <v>0.191</v>
      </c>
      <c r="S46" s="62">
        <f t="shared" si="6"/>
        <v>0.18456631160014048</v>
      </c>
      <c r="T46" s="60">
        <v>4784.0999999999995</v>
      </c>
      <c r="U46" s="59">
        <v>5173</v>
      </c>
      <c r="V46" s="62">
        <f t="shared" si="7"/>
        <v>7.3999999999999996E-2</v>
      </c>
      <c r="W46" s="62">
        <f t="shared" si="8"/>
        <v>7.5690623902610318E-2</v>
      </c>
      <c r="X46" s="60">
        <v>12477.45</v>
      </c>
      <c r="Y46" s="66">
        <v>16052</v>
      </c>
      <c r="Z46" s="62">
        <f t="shared" si="9"/>
        <v>0.193</v>
      </c>
      <c r="AA46" s="62">
        <f t="shared" si="10"/>
        <v>0.234870654336884</v>
      </c>
      <c r="AB46" s="60">
        <v>5689.2</v>
      </c>
      <c r="AC46" s="66">
        <v>7775</v>
      </c>
      <c r="AD46" s="62">
        <f t="shared" si="11"/>
        <v>8.7999999999999995E-2</v>
      </c>
      <c r="AE46" s="62">
        <f t="shared" si="12"/>
        <v>0.11376272972023879</v>
      </c>
      <c r="AF46" s="84">
        <v>0.9</v>
      </c>
      <c r="AG46" s="85">
        <v>0.93564906941355497</v>
      </c>
      <c r="AH46" s="84">
        <v>0.28100000000000003</v>
      </c>
      <c r="AI46" s="86">
        <v>0.3486333840571228</v>
      </c>
    </row>
    <row r="47" spans="1:35" ht="18.75" customHeight="1" x14ac:dyDescent="0.2">
      <c r="A47" s="69" t="s">
        <v>26</v>
      </c>
      <c r="B47" s="70">
        <v>2220</v>
      </c>
      <c r="C47" s="59">
        <v>2661</v>
      </c>
      <c r="D47" s="70">
        <v>97.679999999999993</v>
      </c>
      <c r="E47" s="61">
        <v>39</v>
      </c>
      <c r="F47" s="71">
        <f t="shared" si="0"/>
        <v>4.3999999999999997E-2</v>
      </c>
      <c r="G47" s="72">
        <f t="shared" si="1"/>
        <v>1.4656144306651634E-2</v>
      </c>
      <c r="H47" s="70">
        <v>226.44</v>
      </c>
      <c r="I47" s="61">
        <v>106</v>
      </c>
      <c r="J47" s="71">
        <f t="shared" si="2"/>
        <v>0.10199999999999999</v>
      </c>
      <c r="K47" s="72">
        <f t="shared" si="2"/>
        <v>3.9834648628335211E-2</v>
      </c>
      <c r="L47" s="70">
        <v>832.5</v>
      </c>
      <c r="M47" s="61">
        <v>713</v>
      </c>
      <c r="N47" s="71">
        <f t="shared" si="3"/>
        <v>0.375</v>
      </c>
      <c r="O47" s="72">
        <f t="shared" si="4"/>
        <v>0.26794438181134911</v>
      </c>
      <c r="P47" s="70">
        <v>355.2</v>
      </c>
      <c r="Q47" s="61">
        <v>543</v>
      </c>
      <c r="R47" s="71">
        <f t="shared" si="5"/>
        <v>0.16</v>
      </c>
      <c r="S47" s="72">
        <f t="shared" si="6"/>
        <v>0.20405862457722659</v>
      </c>
      <c r="T47" s="70">
        <v>139.86000000000001</v>
      </c>
      <c r="U47" s="61">
        <v>233</v>
      </c>
      <c r="V47" s="71">
        <f t="shared" si="7"/>
        <v>6.3E-2</v>
      </c>
      <c r="W47" s="72">
        <f t="shared" si="8"/>
        <v>8.7561067267944381E-2</v>
      </c>
      <c r="X47" s="70">
        <v>435.12</v>
      </c>
      <c r="Y47" s="73">
        <v>724</v>
      </c>
      <c r="Z47" s="71">
        <f t="shared" si="9"/>
        <v>0.19600000000000001</v>
      </c>
      <c r="AA47" s="72">
        <f t="shared" si="10"/>
        <v>0.27207816610296881</v>
      </c>
      <c r="AB47" s="70">
        <v>133.19999999999999</v>
      </c>
      <c r="AC47" s="73">
        <v>303</v>
      </c>
      <c r="AD47" s="71">
        <f t="shared" si="11"/>
        <v>0.06</v>
      </c>
      <c r="AE47" s="71">
        <f t="shared" si="12"/>
        <v>0.11386696730552424</v>
      </c>
      <c r="AF47" s="89">
        <v>0.85399999999999998</v>
      </c>
      <c r="AG47" s="90">
        <v>0.94550920706501318</v>
      </c>
      <c r="AH47" s="89">
        <v>0.25600000000000001</v>
      </c>
      <c r="AI47" s="91">
        <v>0.38594513340849307</v>
      </c>
    </row>
    <row r="48" spans="1:35" s="6" customFormat="1" ht="21.75" customHeight="1" thickBot="1" x14ac:dyDescent="0.25">
      <c r="A48" s="33" t="s">
        <v>7</v>
      </c>
      <c r="B48" s="74">
        <v>394735</v>
      </c>
      <c r="C48" s="75">
        <f>SUM(C5:C47)</f>
        <v>434506</v>
      </c>
      <c r="D48" s="76">
        <v>13026.255000000001</v>
      </c>
      <c r="E48" s="75">
        <f>SUM(E5:E47)</f>
        <v>10850</v>
      </c>
      <c r="F48" s="77">
        <f t="shared" si="0"/>
        <v>3.3000000000000002E-2</v>
      </c>
      <c r="G48" s="78">
        <f t="shared" si="1"/>
        <v>2.4970886477977291E-2</v>
      </c>
      <c r="H48" s="75">
        <v>29999.86</v>
      </c>
      <c r="I48" s="75">
        <f>SUM(I5:I47)</f>
        <v>18927</v>
      </c>
      <c r="J48" s="77">
        <f t="shared" si="2"/>
        <v>7.5999999999999998E-2</v>
      </c>
      <c r="K48" s="78">
        <f t="shared" si="2"/>
        <v>4.3559812752873378E-2</v>
      </c>
      <c r="L48" s="74">
        <v>149999.29999999999</v>
      </c>
      <c r="M48" s="75">
        <f>SUM(M5:M47)</f>
        <v>144538</v>
      </c>
      <c r="N48" s="77">
        <f t="shared" si="3"/>
        <v>0.37999999999999995</v>
      </c>
      <c r="O48" s="78">
        <f t="shared" si="4"/>
        <v>0.33264903131372181</v>
      </c>
      <c r="P48" s="74">
        <v>78947</v>
      </c>
      <c r="Q48" s="75">
        <f>SUM(Q5:Q47)</f>
        <v>82839</v>
      </c>
      <c r="R48" s="77">
        <f t="shared" si="5"/>
        <v>0.2</v>
      </c>
      <c r="S48" s="78">
        <f t="shared" si="6"/>
        <v>0.19065099216121295</v>
      </c>
      <c r="T48" s="74">
        <v>26841.980000000003</v>
      </c>
      <c r="U48" s="75">
        <f>SUM(U5:U47)</f>
        <v>34219</v>
      </c>
      <c r="V48" s="77">
        <f t="shared" si="7"/>
        <v>6.8000000000000005E-2</v>
      </c>
      <c r="W48" s="78">
        <f t="shared" si="8"/>
        <v>7.8753803169576489E-2</v>
      </c>
      <c r="X48" s="74">
        <v>65131.275000000001</v>
      </c>
      <c r="Y48" s="75">
        <f>SUM(Y5:Y47)</f>
        <v>93595</v>
      </c>
      <c r="Z48" s="77">
        <f t="shared" si="9"/>
        <v>0.16500000000000001</v>
      </c>
      <c r="AA48" s="78">
        <f t="shared" si="10"/>
        <v>0.2154055410051875</v>
      </c>
      <c r="AB48" s="76">
        <v>30789.33</v>
      </c>
      <c r="AC48" s="75">
        <f>SUM(AC5:AC47)</f>
        <v>49538</v>
      </c>
      <c r="AD48" s="77">
        <f t="shared" si="11"/>
        <v>7.8E-2</v>
      </c>
      <c r="AE48" s="77">
        <f t="shared" si="12"/>
        <v>0.1140099331194506</v>
      </c>
      <c r="AF48" s="92">
        <v>0.89100000000000001</v>
      </c>
      <c r="AG48" s="93">
        <v>0.93146930076914936</v>
      </c>
      <c r="AH48" s="92">
        <v>0.24299999999999999</v>
      </c>
      <c r="AI48" s="94">
        <v>0.32941547412463812</v>
      </c>
    </row>
    <row r="49" spans="1:35" ht="15" customHeight="1" thickTop="1" thickBot="1" x14ac:dyDescent="0.25">
      <c r="B49" s="19"/>
      <c r="F49" s="1"/>
      <c r="G49" s="1"/>
      <c r="J49" s="7"/>
      <c r="K49" s="7"/>
      <c r="N49" s="1"/>
      <c r="O49" s="1"/>
      <c r="R49" s="26"/>
      <c r="S49" s="1"/>
      <c r="T49" s="26"/>
      <c r="V49" s="1"/>
      <c r="W49" s="1"/>
      <c r="Z49" s="4"/>
      <c r="AA49" s="4"/>
    </row>
    <row r="50" spans="1:35" ht="21" customHeight="1" thickTop="1" x14ac:dyDescent="0.2">
      <c r="A50" s="20"/>
      <c r="B50" s="24"/>
      <c r="C50" s="24"/>
      <c r="D50" s="24"/>
      <c r="E50" s="24"/>
      <c r="F50" s="14"/>
      <c r="G50" s="14"/>
      <c r="H50" s="24"/>
      <c r="I50" s="24"/>
      <c r="J50" s="14"/>
      <c r="K50" s="14"/>
      <c r="L50" s="24"/>
      <c r="M50" s="24"/>
      <c r="N50" s="14"/>
      <c r="O50" s="14"/>
      <c r="P50" s="24"/>
      <c r="Q50" s="24"/>
      <c r="R50" s="14"/>
      <c r="S50" s="14"/>
      <c r="T50" s="24"/>
      <c r="U50" s="24"/>
      <c r="V50" s="14"/>
      <c r="W50" s="14"/>
      <c r="X50" s="24"/>
      <c r="Y50" s="24"/>
      <c r="Z50" s="14"/>
      <c r="AA50" s="14"/>
      <c r="AB50" s="24"/>
      <c r="AC50" s="24"/>
      <c r="AD50" s="14"/>
      <c r="AE50" s="14"/>
      <c r="AF50" s="14"/>
      <c r="AG50" s="14"/>
      <c r="AH50" s="14"/>
      <c r="AI50" s="15"/>
    </row>
    <row r="51" spans="1:35" ht="141" customHeight="1" thickBot="1" x14ac:dyDescent="0.25">
      <c r="A51" s="21"/>
      <c r="B51" s="25"/>
      <c r="C51" s="25"/>
      <c r="D51" s="25"/>
      <c r="E51" s="25"/>
      <c r="F51" s="16"/>
      <c r="G51" s="16"/>
      <c r="H51" s="25"/>
      <c r="I51" s="25"/>
      <c r="J51" s="16"/>
      <c r="K51" s="16"/>
      <c r="L51" s="25"/>
      <c r="M51" s="25"/>
      <c r="N51" s="16"/>
      <c r="O51" s="16"/>
      <c r="P51" s="25"/>
      <c r="Q51" s="25"/>
      <c r="R51" s="16"/>
      <c r="S51" s="16"/>
      <c r="T51" s="25"/>
      <c r="U51" s="25"/>
      <c r="V51" s="16"/>
      <c r="W51" s="16"/>
      <c r="X51" s="25"/>
      <c r="Y51" s="25"/>
      <c r="Z51" s="16"/>
      <c r="AA51" s="16"/>
      <c r="AB51" s="25"/>
      <c r="AC51" s="25"/>
      <c r="AD51" s="16"/>
      <c r="AE51" s="16"/>
      <c r="AF51" s="16"/>
      <c r="AG51" s="16"/>
      <c r="AH51" s="16"/>
      <c r="AI51" s="17"/>
    </row>
    <row r="52" spans="1:35" ht="39.75" customHeight="1" thickTop="1" x14ac:dyDescent="0.2">
      <c r="AE52" s="5"/>
    </row>
    <row r="58" spans="1:35" ht="6.95" customHeight="1" x14ac:dyDescent="0.2"/>
  </sheetData>
  <mergeCells count="28">
    <mergeCell ref="AF2:AG2"/>
    <mergeCell ref="AH2:AI2"/>
    <mergeCell ref="AF3:AG3"/>
    <mergeCell ref="AH3:AI3"/>
    <mergeCell ref="A1:AI1"/>
    <mergeCell ref="Z3:AA3"/>
    <mergeCell ref="AD3:AE3"/>
    <mergeCell ref="AB2:AE2"/>
    <mergeCell ref="V3:W3"/>
    <mergeCell ref="T3:U3"/>
    <mergeCell ref="T2:W2"/>
    <mergeCell ref="X3:Y3"/>
    <mergeCell ref="AB3:AC3"/>
    <mergeCell ref="A2:A4"/>
    <mergeCell ref="P3:Q3"/>
    <mergeCell ref="B2:C2"/>
    <mergeCell ref="D2:G2"/>
    <mergeCell ref="H2:K2"/>
    <mergeCell ref="P2:S2"/>
    <mergeCell ref="D3:E3"/>
    <mergeCell ref="L2:O2"/>
    <mergeCell ref="N3:O3"/>
    <mergeCell ref="L3:M3"/>
    <mergeCell ref="H3:I3"/>
    <mergeCell ref="F3:G3"/>
    <mergeCell ref="J3:K3"/>
    <mergeCell ref="R3:S3"/>
    <mergeCell ref="X2:AA2"/>
  </mergeCells>
  <phoneticPr fontId="0" type="noConversion"/>
  <printOptions horizontalCentered="1" verticalCentered="1"/>
  <pageMargins left="0.35" right="0.35" top="0.35" bottom="0.35" header="0" footer="0"/>
  <pageSetup scale="48" fitToHeight="0" orientation="landscape" horizontalDpi="300" verticalDpi="300" r:id="rId1"/>
  <headerFooter alignWithMargins="0"/>
  <ignoredErrors>
    <ignoredError sqref="C48 E48 I48 M48 Q48 U48 Y48 AC4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workbookViewId="0">
      <selection activeCell="F32" sqref="F32"/>
    </sheetView>
  </sheetViews>
  <sheetFormatPr defaultRowHeight="12.75" x14ac:dyDescent="0.2"/>
  <cols>
    <col min="1" max="1" width="45.28515625" customWidth="1"/>
    <col min="2" max="2" width="7.5703125" bestFit="1" customWidth="1"/>
    <col min="3" max="3" width="7.5703125" customWidth="1"/>
  </cols>
  <sheetData>
    <row r="1" spans="1:18" s="10" customFormat="1" ht="36" customHeight="1" thickTop="1" x14ac:dyDescent="0.2">
      <c r="A1" s="54" t="s">
        <v>0</v>
      </c>
      <c r="B1" s="55"/>
      <c r="C1" s="54" t="s">
        <v>1</v>
      </c>
      <c r="D1" s="56"/>
      <c r="E1" s="54" t="s">
        <v>2</v>
      </c>
      <c r="F1" s="55"/>
      <c r="G1" s="54" t="s">
        <v>3</v>
      </c>
      <c r="H1" s="55"/>
      <c r="I1" s="54" t="s">
        <v>4</v>
      </c>
      <c r="J1" s="55"/>
      <c r="K1" s="54" t="s">
        <v>5</v>
      </c>
      <c r="L1" s="55"/>
      <c r="M1" s="54" t="s">
        <v>6</v>
      </c>
      <c r="N1" s="55"/>
      <c r="O1" s="81" t="s">
        <v>48</v>
      </c>
      <c r="P1" s="82"/>
      <c r="Q1" s="81" t="s">
        <v>49</v>
      </c>
      <c r="R1" s="83"/>
    </row>
    <row r="2" spans="1:18" x14ac:dyDescent="0.2">
      <c r="A2" s="40">
        <f>a!D4</f>
        <v>2010</v>
      </c>
      <c r="B2" s="40">
        <f>a!E4</f>
        <v>2022</v>
      </c>
      <c r="C2" s="40">
        <f>a!F4</f>
        <v>2010</v>
      </c>
      <c r="D2" s="40">
        <f>a!G4</f>
        <v>2022</v>
      </c>
      <c r="E2" s="40">
        <f>a!H4</f>
        <v>2010</v>
      </c>
      <c r="F2" s="40">
        <f>a!I4</f>
        <v>2022</v>
      </c>
      <c r="G2" s="40">
        <f>a!J4</f>
        <v>2010</v>
      </c>
      <c r="H2" s="40">
        <f>a!K4</f>
        <v>2022</v>
      </c>
      <c r="I2" s="40">
        <f>a!L4</f>
        <v>2010</v>
      </c>
      <c r="J2" s="40">
        <f>a!M4</f>
        <v>2022</v>
      </c>
      <c r="K2" s="40">
        <f>a!N4</f>
        <v>2010</v>
      </c>
      <c r="L2" s="40">
        <f>a!O4</f>
        <v>2022</v>
      </c>
      <c r="M2" s="40">
        <f>a!P4</f>
        <v>2010</v>
      </c>
      <c r="N2" s="40">
        <f>a!Q4</f>
        <v>2022</v>
      </c>
      <c r="O2" s="40">
        <f>a!AF4</f>
        <v>2010</v>
      </c>
      <c r="P2" s="40">
        <f>a!AG4</f>
        <v>2022</v>
      </c>
      <c r="Q2" s="40">
        <f>a!AH4</f>
        <v>2010</v>
      </c>
      <c r="R2" s="40">
        <f>a!AI4</f>
        <v>2022</v>
      </c>
    </row>
    <row r="3" spans="1:18" s="6" customFormat="1" ht="18" customHeight="1" thickBot="1" x14ac:dyDescent="0.25">
      <c r="A3" s="12">
        <v>16292</v>
      </c>
      <c r="B3" s="12">
        <f>a!E48</f>
        <v>10850</v>
      </c>
      <c r="C3" s="12">
        <v>44607</v>
      </c>
      <c r="D3" s="12">
        <f>a!I48</f>
        <v>18927</v>
      </c>
      <c r="E3" s="12">
        <v>135009</v>
      </c>
      <c r="F3" s="12">
        <f>a!M48</f>
        <v>144538</v>
      </c>
      <c r="G3" s="12">
        <v>73038</v>
      </c>
      <c r="H3" s="12">
        <f>a!Q48</f>
        <v>82839</v>
      </c>
      <c r="I3" s="12">
        <v>19573</v>
      </c>
      <c r="J3" s="12">
        <f>a!U48</f>
        <v>34219</v>
      </c>
      <c r="K3" s="12">
        <v>48044</v>
      </c>
      <c r="L3" s="12">
        <f>a!Y48</f>
        <v>93595</v>
      </c>
      <c r="M3" s="12">
        <v>21791</v>
      </c>
      <c r="N3" s="12">
        <f>a!AC48</f>
        <v>49538</v>
      </c>
      <c r="O3" s="8">
        <f>a!AF48</f>
        <v>0.89100000000000001</v>
      </c>
      <c r="P3" s="8">
        <f>a!AG48</f>
        <v>0.93146930076914936</v>
      </c>
      <c r="Q3" s="97">
        <f>a!AH48</f>
        <v>0.24299999999999999</v>
      </c>
      <c r="R3" s="97">
        <f>a!AI48</f>
        <v>0.32941547412463812</v>
      </c>
    </row>
    <row r="4" spans="1:18" ht="13.5" thickTop="1" x14ac:dyDescent="0.2"/>
    <row r="5" spans="1:18" x14ac:dyDescent="0.2">
      <c r="B5" t="s">
        <v>42</v>
      </c>
    </row>
    <row r="6" spans="1:18" ht="13.5" thickBot="1" x14ac:dyDescent="0.25">
      <c r="A6" s="41" t="s">
        <v>46</v>
      </c>
      <c r="B6" s="38">
        <f>a!D4</f>
        <v>2010</v>
      </c>
      <c r="C6" s="37">
        <f>a!E4</f>
        <v>2022</v>
      </c>
      <c r="D6" s="40">
        <f>a!G8</f>
        <v>0</v>
      </c>
      <c r="E6" s="40">
        <f>a!H8</f>
        <v>0</v>
      </c>
    </row>
    <row r="7" spans="1:18" ht="20.100000000000001" customHeight="1" thickTop="1" thickBot="1" x14ac:dyDescent="0.25">
      <c r="A7" s="11" t="s">
        <v>0</v>
      </c>
      <c r="B7" s="12">
        <v>16292</v>
      </c>
      <c r="C7" s="12">
        <f>a!$E$48</f>
        <v>10850</v>
      </c>
      <c r="D7" s="18">
        <f>+B7/a!$B$48</f>
        <v>4.1273259275209952E-2</v>
      </c>
      <c r="E7" s="18">
        <f>+C7/a!$C$48</f>
        <v>2.4970886477977291E-2</v>
      </c>
      <c r="F7" s="5"/>
      <c r="G7" s="23"/>
      <c r="H7" s="23"/>
      <c r="I7" s="23"/>
      <c r="J7" s="23"/>
      <c r="K7" s="23"/>
      <c r="L7" s="23"/>
      <c r="M7" s="23"/>
      <c r="N7" s="5"/>
    </row>
    <row r="8" spans="1:18" ht="20.100000000000001" customHeight="1" thickTop="1" thickBot="1" x14ac:dyDescent="0.25">
      <c r="A8" s="11" t="s">
        <v>1</v>
      </c>
      <c r="B8" s="12">
        <v>44607</v>
      </c>
      <c r="C8" s="12">
        <f>a!$I$48</f>
        <v>18927</v>
      </c>
      <c r="D8" s="18">
        <f>+B8/a!$B$48</f>
        <v>0.11300492735632767</v>
      </c>
      <c r="E8" s="18">
        <f>+C8/a!$C$48</f>
        <v>4.3559812752873378E-2</v>
      </c>
      <c r="F8" s="5"/>
      <c r="G8" s="5"/>
      <c r="H8" s="5"/>
      <c r="I8" s="5"/>
      <c r="J8" s="5"/>
      <c r="K8" s="5"/>
      <c r="L8" s="5"/>
      <c r="M8" s="5"/>
      <c r="N8" s="5"/>
    </row>
    <row r="9" spans="1:18" ht="20.100000000000001" customHeight="1" thickTop="1" thickBot="1" x14ac:dyDescent="0.25">
      <c r="A9" s="11" t="s">
        <v>2</v>
      </c>
      <c r="B9" s="12">
        <v>135009</v>
      </c>
      <c r="C9" s="12">
        <f>a!$M$48</f>
        <v>144538</v>
      </c>
      <c r="D9" s="18">
        <f>+B9/a!$B$48</f>
        <v>0.34202439611384855</v>
      </c>
      <c r="E9" s="18">
        <f>+C9/a!$C$48</f>
        <v>0.33264903131372181</v>
      </c>
      <c r="F9" s="5"/>
      <c r="G9" s="5"/>
      <c r="H9" s="5"/>
      <c r="I9" s="5"/>
      <c r="J9" s="5"/>
      <c r="K9" s="5"/>
      <c r="L9" s="5"/>
      <c r="M9" s="5"/>
      <c r="N9" s="5"/>
    </row>
    <row r="10" spans="1:18" ht="20.100000000000001" customHeight="1" thickTop="1" thickBot="1" x14ac:dyDescent="0.25">
      <c r="A10" s="9" t="s">
        <v>3</v>
      </c>
      <c r="B10" s="12">
        <v>73038</v>
      </c>
      <c r="C10" s="12">
        <f>a!$Q$48</f>
        <v>82839</v>
      </c>
      <c r="D10" s="18">
        <f>+B10/a!$B$48</f>
        <v>0.18503046347549623</v>
      </c>
      <c r="E10" s="18">
        <f>+C10/a!$C$48</f>
        <v>0.19065099216121295</v>
      </c>
      <c r="F10" s="5"/>
      <c r="G10" s="5"/>
      <c r="H10" s="5"/>
      <c r="I10" s="5"/>
      <c r="J10" s="5"/>
      <c r="K10" s="5"/>
      <c r="L10" s="5"/>
      <c r="M10" s="5"/>
      <c r="N10" s="5"/>
    </row>
    <row r="11" spans="1:18" ht="20.100000000000001" customHeight="1" thickTop="1" thickBot="1" x14ac:dyDescent="0.25">
      <c r="A11" s="11" t="s">
        <v>4</v>
      </c>
      <c r="B11" s="12">
        <v>19573</v>
      </c>
      <c r="C11" s="12">
        <f>a!$U$48</f>
        <v>34219</v>
      </c>
      <c r="D11" s="18">
        <f>+B11/a!$B$48</f>
        <v>4.9585164730768745E-2</v>
      </c>
      <c r="E11" s="18">
        <f>+C11/a!$C$48</f>
        <v>7.8753803169576489E-2</v>
      </c>
      <c r="F11" s="5"/>
    </row>
    <row r="12" spans="1:18" ht="20.100000000000001" customHeight="1" thickTop="1" thickBot="1" x14ac:dyDescent="0.25">
      <c r="A12" s="11" t="s">
        <v>5</v>
      </c>
      <c r="B12" s="12">
        <v>48044</v>
      </c>
      <c r="C12" s="12">
        <f>a!$Y$48</f>
        <v>93595</v>
      </c>
      <c r="D12" s="18">
        <f>+B12/a!$B$48</f>
        <v>0.12171203465616173</v>
      </c>
      <c r="E12" s="18">
        <f>+C12/a!$C$48</f>
        <v>0.2154055410051875</v>
      </c>
      <c r="F12" s="5"/>
    </row>
    <row r="13" spans="1:18" ht="20.100000000000001" customHeight="1" thickTop="1" thickBot="1" x14ac:dyDescent="0.25">
      <c r="A13" s="11" t="s">
        <v>6</v>
      </c>
      <c r="B13" s="12">
        <v>21791</v>
      </c>
      <c r="C13" s="12">
        <f>a!$AC$48</f>
        <v>49538</v>
      </c>
      <c r="D13" s="18">
        <f>+B13/a!$B$48</f>
        <v>5.5204124285913335E-2</v>
      </c>
      <c r="E13" s="18">
        <f>+C13/a!$C$48</f>
        <v>0.1140099331194506</v>
      </c>
      <c r="F13" s="5"/>
    </row>
    <row r="14" spans="1:18" ht="13.5" thickTop="1" x14ac:dyDescent="0.2">
      <c r="B14" s="5"/>
      <c r="C14" s="5"/>
      <c r="D14" s="22"/>
      <c r="E14" s="22"/>
      <c r="F14" s="5"/>
    </row>
    <row r="15" spans="1:18" x14ac:dyDescent="0.2">
      <c r="B15" s="5"/>
      <c r="C15" s="5"/>
      <c r="D15" s="5"/>
      <c r="E15" s="5"/>
      <c r="F15" s="5"/>
    </row>
    <row r="18" spans="1:29" ht="13.5" thickBot="1" x14ac:dyDescent="0.25">
      <c r="A18" s="42" t="s">
        <v>47</v>
      </c>
      <c r="B18" s="38">
        <f>+B6</f>
        <v>2010</v>
      </c>
      <c r="C18" s="37">
        <f>+C6</f>
        <v>2022</v>
      </c>
    </row>
    <row r="19" spans="1:29" ht="14.25" thickTop="1" thickBot="1" x14ac:dyDescent="0.25">
      <c r="A19" s="27" t="s">
        <v>0</v>
      </c>
      <c r="B19" s="18">
        <f>+D7</f>
        <v>4.1273259275209952E-2</v>
      </c>
      <c r="C19" s="18">
        <f>+E7</f>
        <v>2.4970886477977291E-2</v>
      </c>
    </row>
    <row r="20" spans="1:29" ht="14.25" thickTop="1" thickBot="1" x14ac:dyDescent="0.25">
      <c r="A20" s="28" t="s">
        <v>1</v>
      </c>
      <c r="B20" s="18">
        <f t="shared" ref="B20:B25" si="0">+D8</f>
        <v>0.11300492735632767</v>
      </c>
      <c r="C20" s="18">
        <f t="shared" ref="C20:C25" si="1">+E8</f>
        <v>4.3559812752873378E-2</v>
      </c>
    </row>
    <row r="21" spans="1:29" ht="14.25" thickTop="1" thickBot="1" x14ac:dyDescent="0.25">
      <c r="A21" s="28" t="s">
        <v>2</v>
      </c>
      <c r="B21" s="18">
        <f t="shared" si="0"/>
        <v>0.34202439611384855</v>
      </c>
      <c r="C21" s="18">
        <f t="shared" si="1"/>
        <v>0.33264903131372181</v>
      </c>
    </row>
    <row r="22" spans="1:29" ht="14.25" thickTop="1" thickBot="1" x14ac:dyDescent="0.25">
      <c r="A22" s="28" t="s">
        <v>3</v>
      </c>
      <c r="B22" s="18">
        <f t="shared" si="0"/>
        <v>0.18503046347549623</v>
      </c>
      <c r="C22" s="18">
        <f t="shared" si="1"/>
        <v>0.19065099216121295</v>
      </c>
    </row>
    <row r="23" spans="1:29" ht="14.25" thickTop="1" thickBot="1" x14ac:dyDescent="0.25">
      <c r="A23" s="28" t="s">
        <v>4</v>
      </c>
      <c r="B23" s="18">
        <f t="shared" si="0"/>
        <v>4.9585164730768745E-2</v>
      </c>
      <c r="C23" s="18">
        <f t="shared" si="1"/>
        <v>7.8753803169576489E-2</v>
      </c>
    </row>
    <row r="24" spans="1:29" ht="14.25" thickTop="1" thickBot="1" x14ac:dyDescent="0.25">
      <c r="A24" s="28" t="s">
        <v>5</v>
      </c>
      <c r="B24" s="18">
        <f t="shared" si="0"/>
        <v>0.12171203465616173</v>
      </c>
      <c r="C24" s="18">
        <f t="shared" si="1"/>
        <v>0.2154055410051875</v>
      </c>
    </row>
    <row r="25" spans="1:29" ht="14.25" thickTop="1" thickBot="1" x14ac:dyDescent="0.25">
      <c r="A25" s="28" t="s">
        <v>6</v>
      </c>
      <c r="B25" s="18">
        <f t="shared" si="0"/>
        <v>5.5204124285913335E-2</v>
      </c>
      <c r="C25" s="18">
        <f t="shared" si="1"/>
        <v>0.1140099331194506</v>
      </c>
    </row>
    <row r="26" spans="1:29" ht="14.25" thickTop="1" thickBot="1" x14ac:dyDescent="0.25">
      <c r="A26" s="28" t="s">
        <v>48</v>
      </c>
      <c r="B26" s="18">
        <f>+O3</f>
        <v>0.89100000000000001</v>
      </c>
      <c r="C26" s="18">
        <f>+P3</f>
        <v>0.93146930076914936</v>
      </c>
    </row>
    <row r="27" spans="1:29" ht="13.5" thickTop="1" x14ac:dyDescent="0.2">
      <c r="A27" s="28" t="s">
        <v>49</v>
      </c>
      <c r="B27" s="18">
        <f>+Q3</f>
        <v>0.24299999999999999</v>
      </c>
      <c r="C27" s="18">
        <f>+R3</f>
        <v>0.32941547412463812</v>
      </c>
    </row>
    <row r="28" spans="1:29" x14ac:dyDescent="0.2">
      <c r="D28" s="18"/>
      <c r="E28" s="18"/>
      <c r="H28" s="18"/>
      <c r="I28" s="18"/>
      <c r="L28" s="18"/>
      <c r="M28" s="18"/>
      <c r="P28" s="18"/>
      <c r="Q28" s="18"/>
      <c r="T28" s="18"/>
      <c r="U28" s="18"/>
      <c r="X28" s="18"/>
      <c r="Y28" s="18"/>
      <c r="AB28" s="18"/>
      <c r="AC28" s="18"/>
    </row>
    <row r="31" spans="1:2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</sheetData>
  <mergeCells count="9">
    <mergeCell ref="O1:P1"/>
    <mergeCell ref="Q1:R1"/>
    <mergeCell ref="I1:J1"/>
    <mergeCell ref="K1:L1"/>
    <mergeCell ref="M1:N1"/>
    <mergeCell ref="A1:B1"/>
    <mergeCell ref="C1:D1"/>
    <mergeCell ref="E1:F1"/>
    <mergeCell ref="G1:H1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</vt:lpstr>
      <vt:lpstr>Sheet1</vt:lpstr>
      <vt:lpstr>a!Print_Area</vt:lpstr>
    </vt:vector>
  </TitlesOfParts>
  <Company>NJIT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Pecchioli, Victoria</cp:lastModifiedBy>
  <cp:lastPrinted>2024-06-04T20:54:30Z</cp:lastPrinted>
  <dcterms:created xsi:type="dcterms:W3CDTF">2002-01-08T16:38:15Z</dcterms:created>
  <dcterms:modified xsi:type="dcterms:W3CDTF">2024-06-04T20:55:28Z</dcterms:modified>
</cp:coreProperties>
</file>