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20 Data Book\DataBook 22\03 Housing &amp; Dev\"/>
    </mc:Choice>
  </mc:AlternateContent>
  <bookViews>
    <workbookView xWindow="4995" yWindow="-165" windowWidth="13305" windowHeight="11910"/>
  </bookViews>
  <sheets>
    <sheet name="Sheet1" sheetId="1" r:id="rId1"/>
    <sheet name="data" sheetId="3" r:id="rId2"/>
  </sheets>
  <externalReferences>
    <externalReference r:id="rId3"/>
  </externalReferences>
  <definedNames>
    <definedName name="\C">[1]dbook!$AD$77</definedName>
    <definedName name="\D">[1]dbook!$AD$75</definedName>
    <definedName name="\E">[1]dbook!$AD$99</definedName>
    <definedName name="\F">[1]dbook!$AD$83</definedName>
    <definedName name="\H">[1]dbook!$AD$91</definedName>
    <definedName name="\I">[1]dbook!$AD$81</definedName>
    <definedName name="\J">[1]dbook!$AD$87</definedName>
    <definedName name="\L">[1]dbook!$AD$89</definedName>
    <definedName name="\M">[1]dbook!$AD$85</definedName>
    <definedName name="\N">[1]dbook!$AD$72</definedName>
    <definedName name="\P">[1]dbook!$AD$93</definedName>
    <definedName name="\R">[1]dbook!$AD$79</definedName>
    <definedName name="\T">[1]dbook!$AD$97</definedName>
    <definedName name="\X">[1]dbook!$AD$95</definedName>
    <definedName name="_1__123Graph_ACHART_1" hidden="1">'[1]chart data'!$B$6:$B$11</definedName>
    <definedName name="_2__123Graph_ACHART_2" hidden="1">'[1]chart data'!$D$6:$D$12</definedName>
    <definedName name="_3__123Graph_ACHART_3" hidden="1">'[1]chart data'!$B$17:$B$24</definedName>
    <definedName name="_4__123Graph_ACHART_4" hidden="1">'[1]chart data'!$B$17:$B$24</definedName>
    <definedName name="_5__123Graph_XCHART_2" hidden="1">'[1]chart data'!$C$6:$C$12</definedName>
    <definedName name="_6__123Graph_XCHART_3" hidden="1">'[1]chart data'!$A$17:$A$24</definedName>
    <definedName name="_7__123Graph_XCHART_4" hidden="1">'[1]chart data'!$A$17:$A$24</definedName>
    <definedName name="_Key1" hidden="1">'[1]chart data'!$B$17</definedName>
    <definedName name="_Order1" hidden="1">0</definedName>
    <definedName name="_Sort" hidden="1">'[1]chart data'!$A$17:$B$24</definedName>
    <definedName name="_xlnm.Print_Area" localSheetId="0">Sheet1!$A$1:$J$47</definedName>
  </definedNames>
  <calcPr calcId="162913"/>
</workbook>
</file>

<file path=xl/calcChain.xml><?xml version="1.0" encoding="utf-8"?>
<calcChain xmlns="http://schemas.openxmlformats.org/spreadsheetml/2006/main">
  <c r="H11" i="3" l="1"/>
  <c r="H10" i="3"/>
  <c r="H9" i="3"/>
  <c r="H8" i="3"/>
  <c r="H7" i="3"/>
  <c r="H6" i="3"/>
  <c r="J39" i="1"/>
  <c r="J38" i="1"/>
  <c r="J35" i="1"/>
  <c r="J34" i="1"/>
  <c r="J32" i="1"/>
  <c r="J31" i="1"/>
  <c r="J29" i="1"/>
  <c r="J28" i="1"/>
  <c r="J26" i="1"/>
  <c r="J25" i="1"/>
  <c r="J23" i="1"/>
  <c r="J22" i="1"/>
  <c r="J20" i="1"/>
  <c r="J19" i="1"/>
  <c r="J17" i="1"/>
  <c r="J16" i="1"/>
  <c r="J14" i="1"/>
  <c r="J13" i="1"/>
  <c r="J11" i="1"/>
  <c r="J10" i="1"/>
  <c r="I14" i="1"/>
  <c r="I13" i="1"/>
  <c r="I11" i="1"/>
  <c r="I10" i="1"/>
  <c r="I39" i="1" l="1"/>
  <c r="I38" i="1"/>
  <c r="I35" i="1"/>
  <c r="I34" i="1"/>
  <c r="I32" i="1"/>
  <c r="I31" i="1"/>
  <c r="I29" i="1"/>
  <c r="I28" i="1"/>
  <c r="I26" i="1"/>
  <c r="I25" i="1"/>
  <c r="I23" i="1"/>
  <c r="I22" i="1"/>
  <c r="I20" i="1"/>
  <c r="I19" i="1"/>
  <c r="I17" i="1"/>
  <c r="I16" i="1"/>
  <c r="D11" i="3" l="1"/>
  <c r="D10" i="3"/>
  <c r="D9" i="3"/>
  <c r="D8" i="3"/>
  <c r="D7" i="3"/>
  <c r="D6" i="3"/>
  <c r="B11" i="3"/>
  <c r="B10" i="3"/>
  <c r="B9" i="3"/>
  <c r="B8" i="3"/>
  <c r="B25" i="3"/>
  <c r="B26" i="3" l="1"/>
  <c r="A11" i="3"/>
  <c r="A9" i="3"/>
  <c r="A8" i="3"/>
  <c r="A7" i="3"/>
  <c r="B27" i="3"/>
</calcChain>
</file>

<file path=xl/sharedStrings.xml><?xml version="1.0" encoding="utf-8"?>
<sst xmlns="http://schemas.openxmlformats.org/spreadsheetml/2006/main" count="79" uniqueCount="31">
  <si>
    <t>PARCEL  CLASSIFICATION</t>
  </si>
  <si>
    <t>Percent</t>
  </si>
  <si>
    <t>Change</t>
  </si>
  <si>
    <t>Number of Parcels</t>
  </si>
  <si>
    <t>Vacant</t>
  </si>
  <si>
    <t>Assessed Value</t>
  </si>
  <si>
    <t xml:space="preserve">Residential </t>
  </si>
  <si>
    <t xml:space="preserve">Farm Regular </t>
  </si>
  <si>
    <t xml:space="preserve">Farm Qualified </t>
  </si>
  <si>
    <t>Commercial</t>
  </si>
  <si>
    <t xml:space="preserve">Industrial </t>
  </si>
  <si>
    <t>Apartments</t>
  </si>
  <si>
    <t>RATABLES TOTAL</t>
  </si>
  <si>
    <t>Exempt Total</t>
  </si>
  <si>
    <t>TOTAL</t>
  </si>
  <si>
    <t>RATABLES + EXEMPT</t>
  </si>
  <si>
    <t>Residential*</t>
  </si>
  <si>
    <t xml:space="preserve">Exempt </t>
  </si>
  <si>
    <t>Farm Qual.</t>
  </si>
  <si>
    <t>Farm Reg.</t>
  </si>
  <si>
    <t>Total Ratables</t>
  </si>
  <si>
    <t>Total All</t>
  </si>
  <si>
    <t>All Farm*</t>
  </si>
  <si>
    <t>Percent Change</t>
  </si>
  <si>
    <r>
      <t xml:space="preserve">Assessed Value </t>
    </r>
    <r>
      <rPr>
        <b/>
        <i/>
        <sz val="10"/>
        <rFont val="Arial"/>
        <family val="2"/>
      </rPr>
      <t>(millions $)</t>
    </r>
  </si>
  <si>
    <t>2008-2018</t>
  </si>
  <si>
    <t>2010-2020</t>
  </si>
  <si>
    <t>Exempt</t>
  </si>
  <si>
    <t>Industrial</t>
  </si>
  <si>
    <t>Number of Parcels and Assessed Value by Land Classification, 2013 - 2023</t>
  </si>
  <si>
    <t>2013-2023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</si>
</sst>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0.0%"/>
    <numFmt numFmtId="165" formatCode="&quot;$&quot;#,##0.0_);\(&quot;$&quot;#,##0.0\)"/>
    <numFmt numFmtId="166" formatCode="&quot;$&quot;#,##0.00"/>
    <numFmt numFmtId="167" formatCode="&quot;$&quot;#,##0"/>
  </numFmts>
  <fonts count="28">
    <font>
      <sz val="10"/>
      <name val="Arial"/>
    </font>
    <font>
      <sz val="10"/>
      <name val="Arial"/>
      <family val="2"/>
    </font>
    <font>
      <sz val="12"/>
      <name val="CG Times (W1)"/>
    </font>
    <font>
      <sz val="10"/>
      <name val="Arial"/>
      <family val="2"/>
    </font>
    <font>
      <sz val="12"/>
      <name val="CG Times (W1)"/>
      <family val="1"/>
    </font>
    <font>
      <b/>
      <sz val="12"/>
      <name val="CG Times (W1)"/>
      <family val="1"/>
    </font>
    <font>
      <b/>
      <sz val="14"/>
      <name val="CG Times (W1)"/>
      <family val="1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sz val="10"/>
      <name val="CG Times (W1)"/>
    </font>
    <font>
      <sz val="10"/>
      <name val="Arial"/>
      <family val="2"/>
    </font>
    <font>
      <sz val="10"/>
      <name val="CG Times (W1)"/>
      <family val="1"/>
    </font>
    <font>
      <sz val="10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5"/>
      <name val="Arial"/>
      <family val="2"/>
    </font>
    <font>
      <sz val="12"/>
      <color rgb="FFFF0000"/>
      <name val="Arial"/>
      <family val="2"/>
    </font>
    <font>
      <b/>
      <i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theme="0" tint="-0.24994659260841701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1" fillId="0" borderId="0"/>
    <xf numFmtId="0" fontId="3" fillId="0" borderId="0"/>
  </cellStyleXfs>
  <cellXfs count="154">
    <xf numFmtId="0" fontId="0" fillId="0" borderId="0" xfId="0"/>
    <xf numFmtId="0" fontId="6" fillId="0" borderId="0" xfId="0" applyFont="1" applyProtection="1"/>
    <xf numFmtId="0" fontId="0" fillId="0" borderId="0" xfId="0" applyProtection="1"/>
    <xf numFmtId="0" fontId="4" fillId="0" borderId="0" xfId="0" applyFont="1" applyProtection="1"/>
    <xf numFmtId="0" fontId="5" fillId="0" borderId="0" xfId="0" applyFont="1" applyProtection="1"/>
    <xf numFmtId="0" fontId="2" fillId="0" borderId="0" xfId="0" applyFont="1" applyProtection="1"/>
    <xf numFmtId="0" fontId="5" fillId="0" borderId="1" xfId="0" applyFont="1" applyBorder="1" applyProtection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8" fillId="0" borderId="2" xfId="0" applyFont="1" applyBorder="1"/>
    <xf numFmtId="0" fontId="8" fillId="0" borderId="0" xfId="0" applyFont="1" applyBorder="1"/>
    <xf numFmtId="0" fontId="8" fillId="0" borderId="3" xfId="0" applyFont="1" applyBorder="1"/>
    <xf numFmtId="37" fontId="8" fillId="0" borderId="2" xfId="0" applyNumberFormat="1" applyFont="1" applyBorder="1" applyProtection="1"/>
    <xf numFmtId="37" fontId="10" fillId="0" borderId="0" xfId="0" applyNumberFormat="1" applyFont="1" applyBorder="1" applyProtection="1"/>
    <xf numFmtId="37" fontId="9" fillId="0" borderId="0" xfId="0" applyNumberFormat="1" applyFont="1" applyBorder="1" applyProtection="1"/>
    <xf numFmtId="0" fontId="12" fillId="0" borderId="2" xfId="0" applyFont="1" applyBorder="1"/>
    <xf numFmtId="39" fontId="12" fillId="0" borderId="0" xfId="0" applyNumberFormat="1" applyFont="1" applyBorder="1" applyProtection="1"/>
    <xf numFmtId="0" fontId="10" fillId="0" borderId="0" xfId="0" applyFont="1" applyBorder="1"/>
    <xf numFmtId="39" fontId="9" fillId="0" borderId="0" xfId="0" applyNumberFormat="1" applyFont="1" applyBorder="1" applyProtection="1"/>
    <xf numFmtId="0" fontId="9" fillId="0" borderId="0" xfId="0" applyFont="1" applyBorder="1"/>
    <xf numFmtId="0" fontId="10" fillId="0" borderId="2" xfId="0" applyFont="1" applyBorder="1"/>
    <xf numFmtId="0" fontId="11" fillId="0" borderId="2" xfId="0" applyFont="1" applyBorder="1"/>
    <xf numFmtId="39" fontId="10" fillId="0" borderId="0" xfId="0" applyNumberFormat="1" applyFont="1" applyBorder="1" applyProtection="1"/>
    <xf numFmtId="0" fontId="8" fillId="0" borderId="4" xfId="0" applyFont="1" applyBorder="1"/>
    <xf numFmtId="0" fontId="10" fillId="0" borderId="5" xfId="0" applyFont="1" applyBorder="1"/>
    <xf numFmtId="0" fontId="9" fillId="0" borderId="6" xfId="0" applyFont="1" applyBorder="1"/>
    <xf numFmtId="0" fontId="8" fillId="0" borderId="7" xfId="0" applyFont="1" applyBorder="1"/>
    <xf numFmtId="0" fontId="9" fillId="0" borderId="8" xfId="0" applyFont="1" applyBorder="1"/>
    <xf numFmtId="0" fontId="9" fillId="0" borderId="8" xfId="0" applyFont="1" applyBorder="1" applyAlignment="1">
      <alignment horizontal="right"/>
    </xf>
    <xf numFmtId="0" fontId="9" fillId="0" borderId="9" xfId="0" applyFont="1" applyBorder="1"/>
    <xf numFmtId="0" fontId="9" fillId="0" borderId="0" xfId="0" applyFont="1" applyBorder="1" applyAlignment="1">
      <alignment horizontal="right"/>
    </xf>
    <xf numFmtId="0" fontId="9" fillId="0" borderId="5" xfId="0" applyFont="1" applyBorder="1"/>
    <xf numFmtId="0" fontId="9" fillId="0" borderId="5" xfId="0" applyFont="1" applyBorder="1" applyAlignment="1">
      <alignment horizontal="right"/>
    </xf>
    <xf numFmtId="0" fontId="13" fillId="0" borderId="0" xfId="0" applyFont="1"/>
    <xf numFmtId="0" fontId="11" fillId="0" borderId="0" xfId="0" applyFont="1" applyBorder="1" applyAlignment="1">
      <alignment horizontal="left" indent="1"/>
    </xf>
    <xf numFmtId="37" fontId="9" fillId="0" borderId="10" xfId="0" applyNumberFormat="1" applyFont="1" applyBorder="1" applyAlignment="1" applyProtection="1">
      <alignment horizontal="right"/>
    </xf>
    <xf numFmtId="0" fontId="7" fillId="0" borderId="0" xfId="0" applyFont="1" applyAlignment="1">
      <alignment horizontal="center"/>
    </xf>
    <xf numFmtId="0" fontId="5" fillId="0" borderId="11" xfId="0" applyFont="1" applyBorder="1" applyProtection="1"/>
    <xf numFmtId="0" fontId="5" fillId="0" borderId="12" xfId="0" applyFont="1" applyFill="1" applyBorder="1" applyProtection="1"/>
    <xf numFmtId="0" fontId="8" fillId="0" borderId="0" xfId="0" applyFont="1" applyProtection="1"/>
    <xf numFmtId="0" fontId="8" fillId="0" borderId="12" xfId="0" applyFont="1" applyBorder="1" applyProtection="1"/>
    <xf numFmtId="165" fontId="8" fillId="0" borderId="0" xfId="0" applyNumberFormat="1" applyFont="1" applyProtection="1"/>
    <xf numFmtId="0" fontId="5" fillId="0" borderId="1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left"/>
    </xf>
    <xf numFmtId="164" fontId="14" fillId="0" borderId="0" xfId="0" applyNumberFormat="1" applyFont="1" applyProtection="1"/>
    <xf numFmtId="0" fontId="15" fillId="0" borderId="12" xfId="0" applyFont="1" applyBorder="1" applyProtection="1"/>
    <xf numFmtId="164" fontId="16" fillId="0" borderId="0" xfId="0" applyNumberFormat="1" applyFont="1" applyProtection="1"/>
    <xf numFmtId="0" fontId="16" fillId="0" borderId="12" xfId="0" applyFont="1" applyBorder="1" applyProtection="1"/>
    <xf numFmtId="164" fontId="17" fillId="0" borderId="0" xfId="0" applyNumberFormat="1" applyFont="1" applyProtection="1"/>
    <xf numFmtId="0" fontId="16" fillId="0" borderId="0" xfId="0" applyFont="1" applyBorder="1" applyProtection="1"/>
    <xf numFmtId="166" fontId="12" fillId="0" borderId="0" xfId="0" applyNumberFormat="1" applyFont="1" applyBorder="1" applyProtection="1"/>
    <xf numFmtId="166" fontId="11" fillId="0" borderId="0" xfId="0" applyNumberFormat="1" applyFont="1" applyBorder="1" applyProtection="1"/>
    <xf numFmtId="0" fontId="8" fillId="0" borderId="13" xfId="0" applyFont="1" applyBorder="1" applyAlignment="1">
      <alignment horizontal="right"/>
    </xf>
    <xf numFmtId="164" fontId="9" fillId="0" borderId="3" xfId="0" applyNumberFormat="1" applyFont="1" applyBorder="1" applyAlignment="1" applyProtection="1">
      <alignment horizontal="right"/>
    </xf>
    <xf numFmtId="0" fontId="19" fillId="0" borderId="0" xfId="0" applyFont="1"/>
    <xf numFmtId="0" fontId="11" fillId="0" borderId="0" xfId="0" applyFont="1" applyBorder="1"/>
    <xf numFmtId="37" fontId="11" fillId="0" borderId="0" xfId="0" applyNumberFormat="1" applyFont="1" applyBorder="1" applyProtection="1"/>
    <xf numFmtId="0" fontId="20" fillId="0" borderId="0" xfId="0" applyFont="1"/>
    <xf numFmtId="37" fontId="11" fillId="0" borderId="2" xfId="0" applyNumberFormat="1" applyFont="1" applyBorder="1" applyProtection="1"/>
    <xf numFmtId="3" fontId="9" fillId="0" borderId="13" xfId="0" applyNumberFormat="1" applyFont="1" applyBorder="1" applyAlignment="1">
      <alignment horizontal="right"/>
    </xf>
    <xf numFmtId="3" fontId="19" fillId="0" borderId="0" xfId="0" applyNumberFormat="1" applyFont="1"/>
    <xf numFmtId="4" fontId="8" fillId="0" borderId="0" xfId="0" applyNumberFormat="1" applyFont="1"/>
    <xf numFmtId="3" fontId="8" fillId="0" borderId="0" xfId="0" applyNumberFormat="1" applyFont="1"/>
    <xf numFmtId="3" fontId="20" fillId="0" borderId="0" xfId="0" applyNumberFormat="1" applyFont="1"/>
    <xf numFmtId="5" fontId="8" fillId="0" borderId="0" xfId="1" applyNumberFormat="1" applyFont="1" applyAlignment="1">
      <alignment horizontal="right"/>
    </xf>
    <xf numFmtId="7" fontId="8" fillId="0" borderId="0" xfId="1" applyNumberFormat="1" applyFont="1" applyAlignment="1">
      <alignment horizontal="right"/>
    </xf>
    <xf numFmtId="37" fontId="0" fillId="0" borderId="0" xfId="0" applyNumberFormat="1"/>
    <xf numFmtId="37" fontId="8" fillId="0" borderId="12" xfId="0" applyNumberFormat="1" applyFont="1" applyBorder="1" applyProtection="1"/>
    <xf numFmtId="164" fontId="10" fillId="0" borderId="3" xfId="0" applyNumberFormat="1" applyFont="1" applyBorder="1" applyAlignment="1" applyProtection="1">
      <alignment horizontal="right"/>
    </xf>
    <xf numFmtId="3" fontId="11" fillId="0" borderId="13" xfId="0" applyNumberFormat="1" applyFont="1" applyBorder="1" applyAlignment="1">
      <alignment horizontal="right"/>
    </xf>
    <xf numFmtId="164" fontId="11" fillId="0" borderId="3" xfId="0" applyNumberFormat="1" applyFont="1" applyBorder="1" applyAlignment="1" applyProtection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166" fontId="22" fillId="0" borderId="0" xfId="2" applyNumberFormat="1" applyFont="1" applyAlignment="1">
      <alignment horizontal="right"/>
    </xf>
    <xf numFmtId="44" fontId="22" fillId="0" borderId="0" xfId="2" applyFont="1" applyAlignment="1">
      <alignment horizontal="right"/>
    </xf>
    <xf numFmtId="39" fontId="9" fillId="0" borderId="0" xfId="0" applyNumberFormat="1" applyFont="1" applyBorder="1" applyAlignment="1" applyProtection="1">
      <alignment horizontal="right"/>
    </xf>
    <xf numFmtId="39" fontId="10" fillId="0" borderId="0" xfId="0" applyNumberFormat="1" applyFont="1" applyBorder="1" applyAlignment="1" applyProtection="1">
      <alignment horizontal="right"/>
    </xf>
    <xf numFmtId="37" fontId="9" fillId="0" borderId="5" xfId="0" applyNumberFormat="1" applyFont="1" applyBorder="1" applyAlignment="1" applyProtection="1">
      <alignment horizontal="right"/>
    </xf>
    <xf numFmtId="0" fontId="8" fillId="0" borderId="0" xfId="0" applyFont="1" applyAlignment="1">
      <alignment horizontal="right"/>
    </xf>
    <xf numFmtId="166" fontId="23" fillId="0" borderId="0" xfId="2" applyNumberFormat="1" applyFont="1" applyAlignment="1">
      <alignment horizontal="right"/>
    </xf>
    <xf numFmtId="0" fontId="22" fillId="0" borderId="0" xfId="4" applyFont="1" applyAlignment="1">
      <alignment horizontal="center" vertical="center"/>
    </xf>
    <xf numFmtId="1" fontId="22" fillId="0" borderId="0" xfId="2" applyNumberFormat="1" applyFont="1" applyAlignment="1">
      <alignment horizontal="left"/>
    </xf>
    <xf numFmtId="1" fontId="22" fillId="0" borderId="0" xfId="2" applyNumberFormat="1" applyFont="1"/>
    <xf numFmtId="1" fontId="22" fillId="0" borderId="0" xfId="2" applyNumberFormat="1" applyFont="1" applyAlignment="1">
      <alignment horizontal="center" vertical="center"/>
    </xf>
    <xf numFmtId="166" fontId="22" fillId="0" borderId="0" xfId="2" applyNumberFormat="1" applyFont="1" applyAlignment="1">
      <alignment horizontal="left"/>
    </xf>
    <xf numFmtId="44" fontId="22" fillId="0" borderId="0" xfId="2" applyFont="1" applyAlignment="1">
      <alignment horizontal="left"/>
    </xf>
    <xf numFmtId="44" fontId="22" fillId="0" borderId="0" xfId="2" applyFont="1"/>
    <xf numFmtId="44" fontId="22" fillId="0" borderId="0" xfId="2" applyFont="1" applyAlignment="1">
      <alignment horizontal="center" vertical="center"/>
    </xf>
    <xf numFmtId="37" fontId="3" fillId="0" borderId="0" xfId="5" applyNumberFormat="1" applyFont="1" applyProtection="1"/>
    <xf numFmtId="166" fontId="10" fillId="0" borderId="13" xfId="0" applyNumberFormat="1" applyFont="1" applyBorder="1" applyAlignment="1">
      <alignment horizontal="right"/>
    </xf>
    <xf numFmtId="166" fontId="9" fillId="0" borderId="13" xfId="0" applyNumberFormat="1" applyFont="1" applyBorder="1" applyAlignment="1">
      <alignment horizontal="right"/>
    </xf>
    <xf numFmtId="3" fontId="24" fillId="0" borderId="0" xfId="2" applyNumberFormat="1" applyFont="1" applyAlignment="1">
      <alignment horizontal="right"/>
    </xf>
    <xf numFmtId="166" fontId="24" fillId="0" borderId="0" xfId="2" applyNumberFormat="1" applyFont="1" applyAlignment="1">
      <alignment horizontal="right"/>
    </xf>
    <xf numFmtId="0" fontId="7" fillId="0" borderId="0" xfId="0" applyFont="1"/>
    <xf numFmtId="4" fontId="7" fillId="0" borderId="0" xfId="0" applyNumberFormat="1" applyFont="1"/>
    <xf numFmtId="3" fontId="22" fillId="0" borderId="0" xfId="2" applyNumberFormat="1" applyFont="1" applyFill="1" applyAlignment="1">
      <alignment horizontal="right" vertical="center"/>
    </xf>
    <xf numFmtId="3" fontId="24" fillId="0" borderId="0" xfId="2" applyNumberFormat="1" applyFont="1" applyFill="1" applyAlignment="1">
      <alignment horizontal="right"/>
    </xf>
    <xf numFmtId="166" fontId="22" fillId="0" borderId="0" xfId="2" applyNumberFormat="1" applyFont="1" applyFill="1" applyAlignment="1">
      <alignment horizontal="right"/>
    </xf>
    <xf numFmtId="44" fontId="22" fillId="0" borderId="0" xfId="2" applyFont="1" applyFill="1" applyAlignment="1">
      <alignment horizontal="right"/>
    </xf>
    <xf numFmtId="166" fontId="24" fillId="0" borderId="0" xfId="2" applyNumberFormat="1" applyFont="1" applyFill="1" applyAlignment="1">
      <alignment horizontal="right"/>
    </xf>
    <xf numFmtId="39" fontId="12" fillId="0" borderId="0" xfId="0" applyNumberFormat="1" applyFont="1" applyFill="1" applyBorder="1" applyAlignment="1" applyProtection="1">
      <alignment horizontal="right"/>
    </xf>
    <xf numFmtId="0" fontId="19" fillId="0" borderId="0" xfId="0" applyFont="1" applyFill="1" applyAlignment="1">
      <alignment horizontal="right"/>
    </xf>
    <xf numFmtId="166" fontId="23" fillId="0" borderId="0" xfId="2" applyNumberFormat="1" applyFont="1" applyFill="1" applyAlignment="1">
      <alignment horizontal="right"/>
    </xf>
    <xf numFmtId="37" fontId="9" fillId="0" borderId="5" xfId="0" applyNumberFormat="1" applyFont="1" applyFill="1" applyBorder="1" applyAlignment="1" applyProtection="1">
      <alignment horizontal="right"/>
    </xf>
    <xf numFmtId="39" fontId="11" fillId="0" borderId="0" xfId="0" applyNumberFormat="1" applyFont="1" applyFill="1" applyBorder="1" applyAlignment="1" applyProtection="1">
      <alignment horizontal="right"/>
    </xf>
    <xf numFmtId="39" fontId="9" fillId="0" borderId="0" xfId="0" applyNumberFormat="1" applyFont="1" applyFill="1" applyBorder="1" applyAlignment="1" applyProtection="1">
      <alignment horizontal="right"/>
    </xf>
    <xf numFmtId="39" fontId="10" fillId="0" borderId="0" xfId="0" applyNumberFormat="1" applyFont="1" applyFill="1" applyBorder="1" applyAlignment="1" applyProtection="1">
      <alignment horizontal="right"/>
    </xf>
    <xf numFmtId="167" fontId="22" fillId="0" borderId="0" xfId="2" applyNumberFormat="1" applyFont="1" applyFill="1" applyAlignment="1">
      <alignment horizontal="right"/>
    </xf>
    <xf numFmtId="3" fontId="10" fillId="0" borderId="13" xfId="0" applyNumberFormat="1" applyFont="1" applyBorder="1" applyAlignment="1">
      <alignment horizontal="right"/>
    </xf>
    <xf numFmtId="3" fontId="26" fillId="0" borderId="0" xfId="2" applyNumberFormat="1" applyFont="1" applyFill="1" applyAlignment="1">
      <alignment horizontal="right"/>
    </xf>
    <xf numFmtId="3" fontId="26" fillId="0" borderId="0" xfId="2" applyNumberFormat="1" applyFont="1" applyAlignment="1">
      <alignment horizontal="right"/>
    </xf>
    <xf numFmtId="3" fontId="27" fillId="0" borderId="0" xfId="2" applyNumberFormat="1" applyFont="1" applyFill="1" applyAlignment="1">
      <alignment horizontal="right"/>
    </xf>
    <xf numFmtId="3" fontId="27" fillId="0" borderId="0" xfId="2" applyNumberFormat="1" applyFont="1" applyAlignment="1">
      <alignment horizontal="right"/>
    </xf>
    <xf numFmtId="3" fontId="9" fillId="0" borderId="0" xfId="2" applyNumberFormat="1" applyFont="1" applyFill="1" applyAlignment="1">
      <alignment horizontal="right"/>
    </xf>
    <xf numFmtId="166" fontId="9" fillId="0" borderId="0" xfId="2" applyNumberFormat="1" applyFont="1" applyFill="1" applyAlignment="1">
      <alignment horizontal="right"/>
    </xf>
    <xf numFmtId="44" fontId="9" fillId="0" borderId="0" xfId="2" applyFont="1" applyFill="1" applyAlignment="1">
      <alignment horizontal="right"/>
    </xf>
    <xf numFmtId="3" fontId="10" fillId="0" borderId="0" xfId="2" applyNumberFormat="1" applyFont="1" applyFill="1" applyAlignment="1">
      <alignment horizontal="right"/>
    </xf>
    <xf numFmtId="166" fontId="10" fillId="0" borderId="0" xfId="2" applyNumberFormat="1" applyFont="1" applyFill="1" applyAlignment="1">
      <alignment horizontal="right"/>
    </xf>
    <xf numFmtId="3" fontId="11" fillId="0" borderId="0" xfId="2" applyNumberFormat="1" applyFont="1" applyFill="1" applyAlignment="1">
      <alignment horizontal="right"/>
    </xf>
    <xf numFmtId="3" fontId="9" fillId="0" borderId="0" xfId="2" applyNumberFormat="1" applyFont="1" applyFill="1" applyAlignment="1">
      <alignment horizontal="right" vertical="center"/>
    </xf>
    <xf numFmtId="44" fontId="9" fillId="0" borderId="0" xfId="2" applyFont="1" applyFill="1" applyAlignment="1">
      <alignment horizontal="right" vertical="center"/>
    </xf>
    <xf numFmtId="3" fontId="9" fillId="0" borderId="0" xfId="2" applyNumberFormat="1" applyFont="1" applyFill="1" applyAlignment="1">
      <alignment vertical="center"/>
    </xf>
    <xf numFmtId="3" fontId="9" fillId="0" borderId="0" xfId="2" applyNumberFormat="1" applyFont="1" applyFill="1" applyAlignment="1"/>
    <xf numFmtId="1" fontId="22" fillId="0" borderId="0" xfId="2" applyNumberFormat="1" applyFont="1" applyAlignment="1"/>
    <xf numFmtId="166" fontId="22" fillId="0" borderId="0" xfId="2" applyNumberFormat="1" applyFont="1"/>
    <xf numFmtId="37" fontId="1" fillId="0" borderId="12" xfId="0" applyNumberFormat="1" applyFont="1" applyBorder="1" applyProtection="1"/>
    <xf numFmtId="0" fontId="1" fillId="0" borderId="12" xfId="0" applyFont="1" applyBorder="1" applyProtection="1"/>
    <xf numFmtId="0" fontId="5" fillId="0" borderId="13" xfId="0" applyFont="1" applyBorder="1" applyAlignment="1" applyProtection="1">
      <alignment horizontal="left"/>
    </xf>
    <xf numFmtId="0" fontId="5" fillId="0" borderId="13" xfId="0" applyFont="1" applyBorder="1" applyAlignment="1" applyProtection="1">
      <alignment horizontal="right"/>
    </xf>
    <xf numFmtId="0" fontId="8" fillId="2" borderId="7" xfId="0" applyFont="1" applyFill="1" applyBorder="1"/>
    <xf numFmtId="0" fontId="10" fillId="2" borderId="8" xfId="0" applyFont="1" applyFill="1" applyBorder="1"/>
    <xf numFmtId="0" fontId="10" fillId="2" borderId="8" xfId="0" applyFont="1" applyFill="1" applyBorder="1" applyAlignment="1">
      <alignment horizontal="right"/>
    </xf>
    <xf numFmtId="0" fontId="10" fillId="2" borderId="14" xfId="0" applyFont="1" applyFill="1" applyBorder="1" applyAlignment="1">
      <alignment horizontal="right"/>
    </xf>
    <xf numFmtId="0" fontId="10" fillId="2" borderId="9" xfId="0" applyFont="1" applyFill="1" applyBorder="1"/>
    <xf numFmtId="0" fontId="8" fillId="2" borderId="2" xfId="0" applyFont="1" applyFill="1" applyBorder="1"/>
    <xf numFmtId="0" fontId="10" fillId="2" borderId="0" xfId="0" applyFont="1" applyFill="1" applyBorder="1"/>
    <xf numFmtId="0" fontId="10" fillId="2" borderId="0" xfId="0" applyFont="1" applyFill="1" applyBorder="1" applyAlignment="1">
      <alignment horizontal="right"/>
    </xf>
    <xf numFmtId="0" fontId="10" fillId="2" borderId="13" xfId="0" applyFont="1" applyFill="1" applyBorder="1"/>
    <xf numFmtId="0" fontId="10" fillId="2" borderId="3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right"/>
    </xf>
    <xf numFmtId="0" fontId="10" fillId="2" borderId="3" xfId="0" applyFont="1" applyFill="1" applyBorder="1"/>
    <xf numFmtId="0" fontId="11" fillId="2" borderId="0" xfId="0" applyFont="1" applyFill="1" applyBorder="1"/>
    <xf numFmtId="0" fontId="8" fillId="2" borderId="15" xfId="0" applyFont="1" applyFill="1" applyBorder="1"/>
    <xf numFmtId="0" fontId="10" fillId="2" borderId="16" xfId="0" applyFont="1" applyFill="1" applyBorder="1"/>
    <xf numFmtId="0" fontId="10" fillId="2" borderId="16" xfId="0" applyFont="1" applyFill="1" applyBorder="1" applyAlignment="1">
      <alignment horizontal="right"/>
    </xf>
    <xf numFmtId="0" fontId="10" fillId="2" borderId="5" xfId="0" applyFont="1" applyFill="1" applyBorder="1" applyAlignment="1">
      <alignment horizontal="right"/>
    </xf>
    <xf numFmtId="0" fontId="10" fillId="2" borderId="10" xfId="0" applyFont="1" applyFill="1" applyBorder="1" applyAlignment="1">
      <alignment horizontal="right"/>
    </xf>
    <xf numFmtId="0" fontId="10" fillId="2" borderId="17" xfId="0" applyFont="1" applyFill="1" applyBorder="1"/>
    <xf numFmtId="164" fontId="22" fillId="0" borderId="0" xfId="2" applyNumberFormat="1" applyFont="1" applyAlignment="1">
      <alignment horizontal="left"/>
    </xf>
    <xf numFmtId="0" fontId="25" fillId="0" borderId="0" xfId="0" applyFont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</cellXfs>
  <cellStyles count="6">
    <cellStyle name="Currency" xfId="1" builtinId="4"/>
    <cellStyle name="Currency 2" xfId="2"/>
    <cellStyle name="Currency 3" xfId="3"/>
    <cellStyle name="Normal" xfId="0" builtinId="0"/>
    <cellStyle name="Normal 2" xfId="4"/>
    <cellStyle name="Normal 3" xfId="5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"/>
      <alignment horizontal="right" vertical="bottom" textRotation="0" wrapText="0" indent="0" justifyLastLine="0" shrinkToFit="0" readingOrder="0"/>
      <border diagonalUp="0" diagonalDown="0">
        <left/>
        <right style="double">
          <color indexed="64"/>
        </right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G Times (W1)"/>
        <scheme val="none"/>
      </font>
      <border diagonalUp="0" diagonalDown="0">
        <left style="thin">
          <color indexed="8"/>
        </left>
        <right/>
        <top/>
        <bottom/>
        <vertical/>
        <horizontal/>
      </border>
      <protection locked="1" hidden="0"/>
    </dxf>
    <dxf>
      <border outline="0">
        <top style="thin">
          <color indexed="64"/>
        </top>
      </border>
    </dxf>
  </dxfs>
  <tableStyles count="0" defaultTableStyle="TableStyleMedium9" defaultPivotStyle="PivotStyleLight16"/>
  <colors>
    <mruColors>
      <color rgb="FF957D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837866011429424"/>
          <c:y val="0.19586852920099196"/>
          <c:w val="0.54768861339141117"/>
          <c:h val="0.742459222240097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06D-41BF-A565-B79D6BADD89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506D-41BF-A565-B79D6BADD894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1-506D-41BF-A565-B79D6BADD89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B-506D-41BF-A565-B79D6BADD894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5-506D-41BF-A565-B79D6BADD89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506D-41BF-A565-B79D6BADD894}"/>
              </c:ext>
            </c:extLst>
          </c:dPt>
          <c:dPt>
            <c:idx val="8"/>
            <c:invertIfNegative val="0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5-506D-41BF-A565-B79D6BADD894}"/>
              </c:ext>
            </c:extLst>
          </c:dPt>
          <c:dPt>
            <c:idx val="9"/>
            <c:invertIfNegative val="0"/>
            <c:bubble3D val="0"/>
            <c:spPr>
              <a:solidFill>
                <a:srgbClr val="957DB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C-506D-41BF-A565-B79D6BADD894}"/>
              </c:ext>
            </c:extLst>
          </c:dPt>
          <c:cat>
            <c:strRef>
              <c:f>data!$D$18:$D$27</c:f>
              <c:strCache>
                <c:ptCount val="10"/>
                <c:pt idx="0">
                  <c:v>Vacant</c:v>
                </c:pt>
                <c:pt idx="1">
                  <c:v>Farm Reg.</c:v>
                </c:pt>
                <c:pt idx="2">
                  <c:v>Industrial </c:v>
                </c:pt>
                <c:pt idx="3">
                  <c:v>Farm Qual.</c:v>
                </c:pt>
                <c:pt idx="4">
                  <c:v>Total Ratables</c:v>
                </c:pt>
                <c:pt idx="5">
                  <c:v>Commercial</c:v>
                </c:pt>
                <c:pt idx="6">
                  <c:v>Total All</c:v>
                </c:pt>
                <c:pt idx="7">
                  <c:v>Apartments</c:v>
                </c:pt>
                <c:pt idx="8">
                  <c:v>Residential </c:v>
                </c:pt>
                <c:pt idx="9">
                  <c:v>Exempt </c:v>
                </c:pt>
              </c:strCache>
            </c:strRef>
          </c:cat>
          <c:val>
            <c:numRef>
              <c:f>data!$E$18:$E$27</c:f>
              <c:numCache>
                <c:formatCode>0.0%</c:formatCode>
                <c:ptCount val="10"/>
                <c:pt idx="0">
                  <c:v>-0.22364721212536864</c:v>
                </c:pt>
                <c:pt idx="1">
                  <c:v>-0.10266159695817491</c:v>
                </c:pt>
                <c:pt idx="2">
                  <c:v>-3.5545023696682464E-2</c:v>
                </c:pt>
                <c:pt idx="3">
                  <c:v>-2.136752136752137E-3</c:v>
                </c:pt>
                <c:pt idx="4">
                  <c:v>8.3346245455233371E-3</c:v>
                </c:pt>
                <c:pt idx="5">
                  <c:v>9.5167286245353162E-3</c:v>
                </c:pt>
                <c:pt idx="6">
                  <c:v>2.3457773963505589E-2</c:v>
                </c:pt>
                <c:pt idx="7">
                  <c:v>2.8169014084507043E-2</c:v>
                </c:pt>
                <c:pt idx="8">
                  <c:v>3.6581404452736527E-2</c:v>
                </c:pt>
                <c:pt idx="9">
                  <c:v>0.2838617608736117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4-4910-8CF3-F5FC53D28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5987968"/>
        <c:axId val="115990912"/>
      </c:barChart>
      <c:catAx>
        <c:axId val="1159879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99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990912"/>
        <c:scaling>
          <c:orientation val="minMax"/>
          <c:max val="0.30000000000000004"/>
          <c:min val="-0.30000000000000004"/>
        </c:scaling>
        <c:delete val="0"/>
        <c:axPos val="t"/>
        <c:majorGridlines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987968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60"/>
      <c:rotY val="1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19391308387336537"/>
          <c:w val="0.37670863603697924"/>
          <c:h val="0.73172972847420625"/>
        </c:manualLayout>
      </c:layout>
      <c:pie3DChart>
        <c:varyColors val="1"/>
        <c:ser>
          <c:idx val="0"/>
          <c:order val="0"/>
          <c:explosion val="2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E1C-4EF6-8A21-A68E1A6E17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1E1C-4EF6-8A21-A68E1A6E17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1E1C-4EF6-8A21-A68E1A6E17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1E1C-4EF6-8A21-A68E1A6E17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1E1C-4EF6-8A21-A68E1A6E17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1E1C-4EF6-8A21-A68E1A6E1713}"/>
              </c:ext>
            </c:extLst>
          </c:dPt>
          <c:dLbls>
            <c:dLbl>
              <c:idx val="0"/>
              <c:layout>
                <c:manualLayout>
                  <c:x val="1.5299911498930558E-2"/>
                  <c:y val="-0.193202913633564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249056603773585"/>
                      <c:h val="0.132037037037037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E1C-4EF6-8A21-A68E1A6E1713}"/>
                </c:ext>
              </c:extLst>
            </c:dLbl>
            <c:dLbl>
              <c:idx val="1"/>
              <c:layout>
                <c:manualLayout>
                  <c:x val="3.2978031594468958E-2"/>
                  <c:y val="-3.02896429981650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E1C-4EF6-8A21-A68E1A6E1713}"/>
                </c:ext>
              </c:extLst>
            </c:dLbl>
            <c:dLbl>
              <c:idx val="2"/>
              <c:layout>
                <c:manualLayout>
                  <c:x val="1.9129848001615466E-2"/>
                  <c:y val="-3.3899147562306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E1C-4EF6-8A21-A68E1A6E1713}"/>
                </c:ext>
              </c:extLst>
            </c:dLbl>
            <c:dLbl>
              <c:idx val="3"/>
              <c:layout>
                <c:manualLayout>
                  <c:x val="1.7129684297491822E-2"/>
                  <c:y val="3.07500718015150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E1C-4EF6-8A21-A68E1A6E1713}"/>
                </c:ext>
              </c:extLst>
            </c:dLbl>
            <c:dLbl>
              <c:idx val="4"/>
              <c:layout>
                <c:manualLayout>
                  <c:x val="-6.0431906319528265E-2"/>
                  <c:y val="4.95298218719246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E1C-4EF6-8A21-A68E1A6E1713}"/>
                </c:ext>
              </c:extLst>
            </c:dLbl>
            <c:dLbl>
              <c:idx val="5"/>
              <c:layout>
                <c:manualLayout>
                  <c:x val="-0.11646756969408495"/>
                  <c:y val="-2.41995465020946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E1C-4EF6-8A21-A68E1A6E171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data!$F$6:$F$11</c:f>
              <c:strCache>
                <c:ptCount val="6"/>
                <c:pt idx="0">
                  <c:v>Residential*</c:v>
                </c:pt>
                <c:pt idx="1">
                  <c:v>Commercial</c:v>
                </c:pt>
                <c:pt idx="2">
                  <c:v>Vacant</c:v>
                </c:pt>
                <c:pt idx="3">
                  <c:v>Exempt</c:v>
                </c:pt>
                <c:pt idx="4">
                  <c:v>Industrial</c:v>
                </c:pt>
                <c:pt idx="5">
                  <c:v>All Farm*</c:v>
                </c:pt>
              </c:strCache>
            </c:strRef>
          </c:cat>
          <c:val>
            <c:numRef>
              <c:f>data!$H$6:$H$11</c:f>
              <c:numCache>
                <c:formatCode>0.0%</c:formatCode>
                <c:ptCount val="6"/>
                <c:pt idx="0">
                  <c:v>0.82824551946280134</c:v>
                </c:pt>
                <c:pt idx="1">
                  <c:v>2.259069219557969E-2</c:v>
                </c:pt>
                <c:pt idx="2">
                  <c:v>7.5335582752677002E-2</c:v>
                </c:pt>
                <c:pt idx="3">
                  <c:v>6.8853528194275287E-2</c:v>
                </c:pt>
                <c:pt idx="4">
                  <c:v>1.3543101669761283E-3</c:v>
                </c:pt>
                <c:pt idx="5">
                  <c:v>2.3392630156860396E-3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E1C-4EF6-8A21-A68E1A6E1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60"/>
      <c:rotY val="1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1043749899360765E-2"/>
          <c:y val="0.25272749997159444"/>
          <c:w val="0.5497921195433394"/>
          <c:h val="0.71457931394939267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F59-4037-A2F2-A7BF186EAE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3F59-4037-A2F2-A7BF186EAE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3F59-4037-A2F2-A7BF186EAE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3F59-4037-A2F2-A7BF186EAE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3F59-4037-A2F2-A7BF186EAE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3F59-4037-A2F2-A7BF186EAE7F}"/>
              </c:ext>
            </c:extLst>
          </c:dPt>
          <c:dLbls>
            <c:dLbl>
              <c:idx val="0"/>
              <c:layout>
                <c:manualLayout>
                  <c:x val="7.1564497689322576E-2"/>
                  <c:y val="-0.3609262478553816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375314861460957"/>
                      <c:h val="0.14111613876319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F59-4037-A2F2-A7BF186EAE7F}"/>
                </c:ext>
              </c:extLst>
            </c:dLbl>
            <c:dLbl>
              <c:idx val="1"/>
              <c:layout>
                <c:manualLayout>
                  <c:x val="6.1492681512970236E-2"/>
                  <c:y val="-7.352853620570153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Commercial
8.3%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F59-4037-A2F2-A7BF186EAE7F}"/>
                </c:ext>
              </c:extLst>
            </c:dLbl>
            <c:dLbl>
              <c:idx val="2"/>
              <c:layout>
                <c:manualLayout>
                  <c:x val="9.4145532421944192E-2"/>
                  <c:y val="-2.41965208894342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F59-4037-A2F2-A7BF186EAE7F}"/>
                </c:ext>
              </c:extLst>
            </c:dLbl>
            <c:dLbl>
              <c:idx val="3"/>
              <c:layout>
                <c:manualLayout>
                  <c:x val="4.0577749867156176E-2"/>
                  <c:y val="5.0752746815738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F59-4037-A2F2-A7BF186EAE7F}"/>
                </c:ext>
              </c:extLst>
            </c:dLbl>
            <c:dLbl>
              <c:idx val="4"/>
              <c:layout>
                <c:manualLayout>
                  <c:x val="6.017048178575201E-2"/>
                  <c:y val="9.55969644065984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F59-4037-A2F2-A7BF186EAE7F}"/>
                </c:ext>
              </c:extLst>
            </c:dLbl>
            <c:dLbl>
              <c:idx val="5"/>
              <c:layout>
                <c:manualLayout>
                  <c:x val="-9.2399400995121089E-2"/>
                  <c:y val="9.48031496062991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F59-4037-A2F2-A7BF186EAE7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data!$I$6:$I$11</c:f>
              <c:strCache>
                <c:ptCount val="6"/>
                <c:pt idx="0">
                  <c:v>Residential*</c:v>
                </c:pt>
                <c:pt idx="1">
                  <c:v>Commercial</c:v>
                </c:pt>
                <c:pt idx="2">
                  <c:v>Vacant</c:v>
                </c:pt>
                <c:pt idx="3">
                  <c:v>Exempt </c:v>
                </c:pt>
                <c:pt idx="4">
                  <c:v>Industrial </c:v>
                </c:pt>
                <c:pt idx="5">
                  <c:v>All Farm*</c:v>
                </c:pt>
              </c:strCache>
            </c:strRef>
          </c:cat>
          <c:val>
            <c:numRef>
              <c:f>data!$J$6:$J$11</c:f>
              <c:numCache>
                <c:formatCode>"$"#,##0.00</c:formatCode>
                <c:ptCount val="6"/>
                <c:pt idx="0">
                  <c:v>94351.26</c:v>
                </c:pt>
                <c:pt idx="1">
                  <c:v>8709.56</c:v>
                </c:pt>
                <c:pt idx="2">
                  <c:v>2410.38</c:v>
                </c:pt>
                <c:pt idx="3">
                  <c:v>11179.37</c:v>
                </c:pt>
                <c:pt idx="4">
                  <c:v>1158.31</c:v>
                </c:pt>
                <c:pt idx="5">
                  <c:v>90.93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F59-4037-A2F2-A7BF186EA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5" r="0.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400051</xdr:colOff>
      <xdr:row>43</xdr:row>
      <xdr:rowOff>123826</xdr:rowOff>
    </xdr:from>
    <xdr:to>
      <xdr:col>10</xdr:col>
      <xdr:colOff>400051</xdr:colOff>
      <xdr:row>44</xdr:row>
      <xdr:rowOff>1847850</xdr:rowOff>
    </xdr:to>
    <xdr:graphicFrame macro="">
      <xdr:nvGraphicFramePr>
        <xdr:cNvPr id="120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771525</xdr:colOff>
      <xdr:row>46</xdr:row>
      <xdr:rowOff>0</xdr:rowOff>
    </xdr:from>
    <xdr:to>
      <xdr:col>10</xdr:col>
      <xdr:colOff>0</xdr:colOff>
      <xdr:row>47</xdr:row>
      <xdr:rowOff>9525</xdr:rowOff>
    </xdr:to>
    <xdr:sp macro="" textlink="" fLocksText="0">
      <xdr:nvSpPr>
        <xdr:cNvPr id="1087" name="Text 4"/>
        <xdr:cNvSpPr txBox="1">
          <a:spLocks noChangeArrowheads="1"/>
        </xdr:cNvSpPr>
      </xdr:nvSpPr>
      <xdr:spPr bwMode="auto">
        <a:xfrm>
          <a:off x="838200" y="9124950"/>
          <a:ext cx="58007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*For chart purposes, "Farm Regular" and "Farm Qualified" have been combined under "All Farm"; the number of "Apartment" parcels have been included with the "Residential" total.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Ocean County Board of Taxation, 2023.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Ocean County Department of Planning, October 2023.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0</xdr:col>
      <xdr:colOff>28575</xdr:colOff>
      <xdr:row>42</xdr:row>
      <xdr:rowOff>114300</xdr:rowOff>
    </xdr:from>
    <xdr:to>
      <xdr:col>7</xdr:col>
      <xdr:colOff>619124</xdr:colOff>
      <xdr:row>45</xdr:row>
      <xdr:rowOff>9525</xdr:rowOff>
    </xdr:to>
    <xdr:graphicFrame macro="">
      <xdr:nvGraphicFramePr>
        <xdr:cNvPr id="120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942975</xdr:colOff>
      <xdr:row>42</xdr:row>
      <xdr:rowOff>66675</xdr:rowOff>
    </xdr:from>
    <xdr:to>
      <xdr:col>9</xdr:col>
      <xdr:colOff>685799</xdr:colOff>
      <xdr:row>44</xdr:row>
      <xdr:rowOff>28575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5400675" y="7315200"/>
          <a:ext cx="1638299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Number of Parcels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Percent Change  2013 - 2023</a:t>
          </a:r>
        </a:p>
      </xdr:txBody>
    </xdr:sp>
    <xdr:clientData/>
  </xdr:twoCellAnchor>
  <xdr:twoCellAnchor>
    <xdr:from>
      <xdr:col>3</xdr:col>
      <xdr:colOff>180975</xdr:colOff>
      <xdr:row>42</xdr:row>
      <xdr:rowOff>57150</xdr:rowOff>
    </xdr:from>
    <xdr:to>
      <xdr:col>8</xdr:col>
      <xdr:colOff>57150</xdr:colOff>
      <xdr:row>45</xdr:row>
      <xdr:rowOff>0</xdr:rowOff>
    </xdr:to>
    <xdr:graphicFrame macro="">
      <xdr:nvGraphicFramePr>
        <xdr:cNvPr id="120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29440</xdr:colOff>
      <xdr:row>42</xdr:row>
      <xdr:rowOff>55418</xdr:rowOff>
    </xdr:from>
    <xdr:to>
      <xdr:col>2</xdr:col>
      <xdr:colOff>343765</xdr:colOff>
      <xdr:row>44</xdr:row>
      <xdr:rowOff>169718</xdr:rowOff>
    </xdr:to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98713" y="7259782"/>
          <a:ext cx="1933575" cy="5039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Number of Parcels</a:t>
          </a: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By Land Classification in 2023</a:t>
          </a:r>
        </a:p>
      </xdr:txBody>
    </xdr:sp>
    <xdr:clientData/>
  </xdr:twoCellAnchor>
  <xdr:twoCellAnchor>
    <xdr:from>
      <xdr:col>1</xdr:col>
      <xdr:colOff>19050</xdr:colOff>
      <xdr:row>46</xdr:row>
      <xdr:rowOff>0</xdr:rowOff>
    </xdr:from>
    <xdr:to>
      <xdr:col>1</xdr:col>
      <xdr:colOff>752475</xdr:colOff>
      <xdr:row>47</xdr:row>
      <xdr:rowOff>0</xdr:rowOff>
    </xdr:to>
    <xdr:sp macro="" textlink="" fLocksText="0">
      <xdr:nvSpPr>
        <xdr:cNvPr id="1050" name="Text 3"/>
        <xdr:cNvSpPr txBox="1">
          <a:spLocks noChangeArrowheads="1"/>
        </xdr:cNvSpPr>
      </xdr:nvSpPr>
      <xdr:spPr bwMode="auto">
        <a:xfrm>
          <a:off x="85725" y="8582025"/>
          <a:ext cx="7334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Notes: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Source: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Prepared by: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0.03226</cdr:x>
      <cdr:y>0</cdr:y>
    </cdr:from>
    <cdr:to>
      <cdr:x>1</cdr:x>
      <cdr:y>0.17309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454" y="0"/>
          <a:ext cx="3193430" cy="3812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Assessed Value</a:t>
          </a:r>
        </a:p>
        <a:p xmlns:a="http://schemas.openxmlformats.org/drawingml/2006/main"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By Land Classification in 2023</a:t>
          </a:r>
        </a:p>
        <a:p xmlns:a="http://schemas.openxmlformats.org/drawingml/2006/main"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WORK123/Dbook-99/36LNDTAX.WK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ook"/>
      <sheetName val="chart data"/>
    </sheetNames>
    <sheetDataSet>
      <sheetData sheetId="0"/>
      <sheetData sheetId="1">
        <row r="6">
          <cell r="B6">
            <v>43687</v>
          </cell>
          <cell r="C6" t="str">
            <v>Vacant</v>
          </cell>
          <cell r="D6">
            <v>1285.59878</v>
          </cell>
        </row>
        <row r="7">
          <cell r="B7">
            <v>207394</v>
          </cell>
          <cell r="C7" t="str">
            <v xml:space="preserve">Residential </v>
          </cell>
          <cell r="D7">
            <v>26725.942899999998</v>
          </cell>
        </row>
        <row r="8">
          <cell r="B8">
            <v>774</v>
          </cell>
          <cell r="C8" t="str">
            <v>All Farm</v>
          </cell>
          <cell r="D8">
            <v>43.158575999999996</v>
          </cell>
        </row>
        <row r="9">
          <cell r="B9">
            <v>5848</v>
          </cell>
          <cell r="C9" t="str">
            <v>Commercial</v>
          </cell>
          <cell r="D9">
            <v>2972.1849999999999</v>
          </cell>
        </row>
        <row r="10">
          <cell r="B10">
            <v>475</v>
          </cell>
          <cell r="C10" t="str">
            <v xml:space="preserve">Industrial </v>
          </cell>
          <cell r="D10">
            <v>472.50400000000002</v>
          </cell>
        </row>
        <row r="11">
          <cell r="B11">
            <v>20215</v>
          </cell>
          <cell r="C11" t="str">
            <v>Apartments</v>
          </cell>
          <cell r="D11">
            <v>585.45299999999997</v>
          </cell>
        </row>
        <row r="12">
          <cell r="C12" t="str">
            <v xml:space="preserve">Exempt </v>
          </cell>
          <cell r="D12">
            <v>3183.9380000000001</v>
          </cell>
        </row>
        <row r="17">
          <cell r="A17" t="str">
            <v xml:space="preserve">Industrial </v>
          </cell>
          <cell r="B17">
            <v>0.1642156862745098</v>
          </cell>
        </row>
        <row r="18">
          <cell r="A18" t="str">
            <v xml:space="preserve">Residential </v>
          </cell>
          <cell r="B18">
            <v>0.15193380925090277</v>
          </cell>
        </row>
        <row r="19">
          <cell r="A19" t="str">
            <v>Commercial</v>
          </cell>
          <cell r="B19">
            <v>8.7797619047619041E-2</v>
          </cell>
        </row>
        <row r="20">
          <cell r="A20" t="str">
            <v>Farm Qual.</v>
          </cell>
          <cell r="B20">
            <v>7.0981210855949897E-2</v>
          </cell>
        </row>
        <row r="21">
          <cell r="A21" t="str">
            <v xml:space="preserve">Exempt </v>
          </cell>
          <cell r="B21">
            <v>-9.9995547838475585E-2</v>
          </cell>
        </row>
        <row r="22">
          <cell r="A22" t="str">
            <v>Apartments</v>
          </cell>
          <cell r="B22">
            <v>-0.17607223476297967</v>
          </cell>
        </row>
        <row r="23">
          <cell r="A23" t="str">
            <v>Vacant</v>
          </cell>
          <cell r="B23">
            <v>-0.2790805128797505</v>
          </cell>
        </row>
        <row r="24">
          <cell r="A24" t="str">
            <v>Farm Reg.</v>
          </cell>
          <cell r="B24">
            <v>-0.3203125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e1" displayName="Table1" ref="D17:E27" totalsRowShown="0" tableBorderDxfId="2">
  <autoFilter ref="D17:E27"/>
  <sortState ref="D18:E27">
    <sortCondition ref="E18:E27"/>
  </sortState>
  <tableColumns count="2">
    <tableColumn id="1" name="Number of Parcels" dataDxfId="1"/>
    <tableColumn id="2" name="Percent Chang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84"/>
  <sheetViews>
    <sheetView tabSelected="1" zoomScaleNormal="100" zoomScaleSheetLayoutView="100" workbookViewId="0">
      <selection sqref="A1:J1"/>
    </sheetView>
  </sheetViews>
  <sheetFormatPr defaultRowHeight="12.75"/>
  <cols>
    <col min="1" max="1" width="1" style="7" customWidth="1"/>
    <col min="2" max="2" width="24.28515625" style="7" customWidth="1"/>
    <col min="3" max="3" width="5.28515625" style="7" customWidth="1"/>
    <col min="4" max="4" width="15.140625" style="80" bestFit="1" customWidth="1"/>
    <col min="5" max="5" width="3.140625" style="80" customWidth="1"/>
    <col min="6" max="6" width="15.140625" style="80" bestFit="1" customWidth="1"/>
    <col min="7" max="7" width="2.85546875" style="80" customWidth="1"/>
    <col min="8" max="8" width="15" style="80" customWidth="1"/>
    <col min="9" max="9" width="13.42578125" style="7" customWidth="1"/>
    <col min="10" max="10" width="11.85546875" style="7" customWidth="1"/>
    <col min="11" max="11" width="12.7109375" style="7" bestFit="1" customWidth="1"/>
    <col min="12" max="12" width="11.5703125" style="7" bestFit="1" customWidth="1"/>
    <col min="13" max="13" width="15.42578125" style="7" bestFit="1" customWidth="1"/>
    <col min="14" max="14" width="16.42578125" style="7" bestFit="1" customWidth="1"/>
    <col min="15" max="15" width="19.7109375" style="7" bestFit="1" customWidth="1"/>
    <col min="16" max="16" width="10.7109375" style="7" bestFit="1" customWidth="1"/>
    <col min="17" max="17" width="14.42578125" style="7" bestFit="1" customWidth="1"/>
    <col min="18" max="18" width="12.7109375" style="7" bestFit="1" customWidth="1"/>
    <col min="19" max="19" width="14.42578125" style="7" bestFit="1" customWidth="1"/>
    <col min="20" max="20" width="15.42578125" style="7" bestFit="1" customWidth="1"/>
    <col min="21" max="21" width="14.42578125" style="7" bestFit="1" customWidth="1"/>
    <col min="22" max="22" width="16.42578125" style="7" bestFit="1" customWidth="1"/>
    <col min="23" max="23" width="14.42578125" style="7" bestFit="1" customWidth="1"/>
    <col min="24" max="24" width="9.140625" style="7"/>
    <col min="25" max="25" width="15" style="7" bestFit="1" customWidth="1"/>
    <col min="26" max="26" width="16.42578125" style="7" bestFit="1" customWidth="1"/>
    <col min="27" max="16384" width="9.140625" style="7"/>
  </cols>
  <sheetData>
    <row r="1" spans="1:19" ht="19.5">
      <c r="A1" s="151" t="s">
        <v>29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9" ht="6" customHeight="1" thickBot="1">
      <c r="A2" s="72"/>
      <c r="B2" s="72"/>
      <c r="C2" s="72"/>
      <c r="D2" s="73"/>
      <c r="E2" s="73"/>
      <c r="F2" s="73"/>
      <c r="G2" s="73"/>
      <c r="H2" s="73"/>
      <c r="I2" s="72"/>
      <c r="J2" s="72"/>
    </row>
    <row r="3" spans="1:19" ht="8.1" customHeight="1" thickTop="1">
      <c r="A3" s="131"/>
      <c r="B3" s="132"/>
      <c r="C3" s="132"/>
      <c r="D3" s="133"/>
      <c r="E3" s="133"/>
      <c r="F3" s="133"/>
      <c r="G3" s="133"/>
      <c r="H3" s="133"/>
      <c r="I3" s="134"/>
      <c r="J3" s="135"/>
    </row>
    <row r="4" spans="1:19" ht="15.75">
      <c r="A4" s="136"/>
      <c r="B4" s="137" t="s">
        <v>0</v>
      </c>
      <c r="C4" s="137"/>
      <c r="D4" s="138"/>
      <c r="E4" s="138"/>
      <c r="F4" s="138"/>
      <c r="G4" s="138"/>
      <c r="H4" s="138"/>
      <c r="I4" s="139"/>
      <c r="J4" s="140" t="s">
        <v>1</v>
      </c>
    </row>
    <row r="5" spans="1:19" ht="15.75">
      <c r="A5" s="136"/>
      <c r="B5" s="137"/>
      <c r="C5" s="137"/>
      <c r="D5" s="138"/>
      <c r="E5" s="138"/>
      <c r="F5" s="138"/>
      <c r="G5" s="138"/>
      <c r="H5" s="138"/>
      <c r="I5" s="141" t="s">
        <v>2</v>
      </c>
      <c r="J5" s="140" t="s">
        <v>2</v>
      </c>
    </row>
    <row r="6" spans="1:19" ht="15.75">
      <c r="A6" s="136"/>
      <c r="B6" s="137" t="s">
        <v>3</v>
      </c>
      <c r="C6" s="137"/>
      <c r="D6" s="138"/>
      <c r="E6" s="138"/>
      <c r="F6" s="138"/>
      <c r="G6" s="138"/>
      <c r="H6" s="138"/>
      <c r="I6" s="139"/>
      <c r="J6" s="142"/>
    </row>
    <row r="7" spans="1:19" ht="15.75">
      <c r="A7" s="136"/>
      <c r="B7" s="143" t="s">
        <v>24</v>
      </c>
      <c r="C7" s="143"/>
      <c r="D7" s="138">
        <v>2013</v>
      </c>
      <c r="E7" s="138"/>
      <c r="F7" s="138">
        <v>2018</v>
      </c>
      <c r="G7" s="138"/>
      <c r="H7" s="138">
        <v>2023</v>
      </c>
      <c r="I7" s="152" t="s">
        <v>30</v>
      </c>
      <c r="J7" s="153"/>
    </row>
    <row r="8" spans="1:19" ht="8.1" customHeight="1" thickBot="1">
      <c r="A8" s="144"/>
      <c r="B8" s="145"/>
      <c r="C8" s="145"/>
      <c r="D8" s="146"/>
      <c r="E8" s="146"/>
      <c r="F8" s="146"/>
      <c r="G8" s="146"/>
      <c r="H8" s="147"/>
      <c r="I8" s="148"/>
      <c r="J8" s="149"/>
    </row>
    <row r="9" spans="1:19" ht="10.5" customHeight="1" thickTop="1">
      <c r="A9" s="10"/>
      <c r="B9" s="11"/>
      <c r="C9" s="11"/>
      <c r="D9" s="74"/>
      <c r="E9" s="74"/>
      <c r="F9" s="74"/>
      <c r="G9" s="74"/>
      <c r="H9" s="74"/>
      <c r="I9" s="53"/>
      <c r="J9" s="12"/>
    </row>
    <row r="10" spans="1:19" ht="15.75">
      <c r="A10" s="13"/>
      <c r="B10" s="14" t="s">
        <v>4</v>
      </c>
      <c r="C10" s="14"/>
      <c r="D10" s="115">
        <v>29162</v>
      </c>
      <c r="E10" s="111"/>
      <c r="F10" s="115">
        <v>26898</v>
      </c>
      <c r="G10" s="112"/>
      <c r="H10" s="121">
        <v>22640</v>
      </c>
      <c r="I10" s="60">
        <f>+H10-D10</f>
        <v>-6522</v>
      </c>
      <c r="J10" s="54">
        <f>(H10-D10)/D10</f>
        <v>-0.22364721212536864</v>
      </c>
      <c r="M10" s="55"/>
      <c r="N10" s="55"/>
      <c r="O10" s="61"/>
      <c r="P10" s="55"/>
      <c r="Q10" s="61"/>
      <c r="R10" s="55"/>
      <c r="S10" s="61"/>
    </row>
    <row r="11" spans="1:19" s="55" customFormat="1" ht="15">
      <c r="A11" s="16"/>
      <c r="B11" s="35" t="s">
        <v>5</v>
      </c>
      <c r="C11" s="35"/>
      <c r="D11" s="116">
        <v>2106.52</v>
      </c>
      <c r="E11" s="99"/>
      <c r="F11" s="116">
        <v>2778.19</v>
      </c>
      <c r="G11" s="75"/>
      <c r="H11" s="116">
        <v>2410.38</v>
      </c>
      <c r="I11" s="92">
        <f>+H11-D11</f>
        <v>303.86000000000013</v>
      </c>
      <c r="J11" s="54">
        <f>(H11-D11)/D11</f>
        <v>0.14424738431156606</v>
      </c>
      <c r="M11" s="7"/>
      <c r="N11" s="7"/>
      <c r="O11" s="62"/>
      <c r="P11" s="7"/>
      <c r="Q11" s="62"/>
      <c r="R11" s="7"/>
      <c r="S11" s="62"/>
    </row>
    <row r="12" spans="1:19" ht="10.5" customHeight="1">
      <c r="A12" s="10"/>
      <c r="B12" s="18"/>
      <c r="C12" s="18"/>
      <c r="D12" s="117"/>
      <c r="E12" s="100"/>
      <c r="F12" s="117"/>
      <c r="G12" s="76"/>
      <c r="H12" s="122"/>
      <c r="I12" s="60"/>
      <c r="J12" s="54"/>
    </row>
    <row r="13" spans="1:19" ht="15.75">
      <c r="A13" s="13"/>
      <c r="B13" s="14" t="s">
        <v>6</v>
      </c>
      <c r="C13" s="14"/>
      <c r="D13" s="115">
        <v>240122</v>
      </c>
      <c r="E13" s="111"/>
      <c r="F13" s="115">
        <v>243087</v>
      </c>
      <c r="G13" s="112"/>
      <c r="H13" s="121">
        <v>248906</v>
      </c>
      <c r="I13" s="60">
        <f>+H13-D13</f>
        <v>8784</v>
      </c>
      <c r="J13" s="54">
        <f>(H13-D13)/D13</f>
        <v>3.6581404452736527E-2</v>
      </c>
      <c r="M13" s="55"/>
      <c r="N13" s="55"/>
      <c r="O13" s="61"/>
      <c r="P13" s="55"/>
      <c r="Q13" s="61"/>
      <c r="R13" s="55"/>
      <c r="S13" s="61"/>
    </row>
    <row r="14" spans="1:19" s="55" customFormat="1" ht="15">
      <c r="A14" s="16"/>
      <c r="B14" s="35" t="s">
        <v>5</v>
      </c>
      <c r="C14" s="35"/>
      <c r="D14" s="116">
        <v>74212.81</v>
      </c>
      <c r="E14" s="99"/>
      <c r="F14" s="116">
        <v>79326.7</v>
      </c>
      <c r="G14" s="75"/>
      <c r="H14" s="116">
        <v>94351.26</v>
      </c>
      <c r="I14" s="92">
        <f>+H14-D14</f>
        <v>20138.449999999997</v>
      </c>
      <c r="J14" s="54">
        <f>(H14-D14)/D14</f>
        <v>0.27136083379675285</v>
      </c>
      <c r="M14" s="7"/>
      <c r="N14" s="7"/>
      <c r="O14" s="62"/>
      <c r="P14" s="7"/>
      <c r="Q14" s="62"/>
      <c r="R14" s="7"/>
      <c r="S14" s="62"/>
    </row>
    <row r="15" spans="1:19" ht="10.5" customHeight="1">
      <c r="A15" s="10"/>
      <c r="B15" s="18"/>
      <c r="C15" s="18"/>
      <c r="D15" s="117"/>
      <c r="E15" s="100"/>
      <c r="F15" s="117"/>
      <c r="G15" s="76"/>
      <c r="H15" s="117"/>
      <c r="I15" s="60"/>
      <c r="J15" s="54"/>
    </row>
    <row r="16" spans="1:19" ht="15.75">
      <c r="A16" s="13"/>
      <c r="B16" s="14" t="s">
        <v>7</v>
      </c>
      <c r="C16" s="14"/>
      <c r="D16" s="115">
        <v>263</v>
      </c>
      <c r="E16" s="111"/>
      <c r="F16" s="115">
        <v>259</v>
      </c>
      <c r="G16" s="112"/>
      <c r="H16" s="115">
        <v>236</v>
      </c>
      <c r="I16" s="60">
        <f>+H16-D16</f>
        <v>-27</v>
      </c>
      <c r="J16" s="54">
        <f>(H16-D16)/D16</f>
        <v>-0.10266159695817491</v>
      </c>
      <c r="M16" s="55"/>
      <c r="N16" s="55"/>
      <c r="O16" s="55"/>
      <c r="P16" s="55"/>
      <c r="Q16" s="55"/>
      <c r="R16" s="55"/>
      <c r="S16" s="55"/>
    </row>
    <row r="17" spans="1:19" s="55" customFormat="1" ht="15">
      <c r="A17" s="16"/>
      <c r="B17" s="35" t="s">
        <v>5</v>
      </c>
      <c r="C17" s="35"/>
      <c r="D17" s="116">
        <v>93.27</v>
      </c>
      <c r="E17" s="99"/>
      <c r="F17" s="116">
        <v>94.57</v>
      </c>
      <c r="G17" s="75"/>
      <c r="H17" s="116">
        <v>86.74</v>
      </c>
      <c r="I17" s="92">
        <f>+H17-D17</f>
        <v>-6.5300000000000011</v>
      </c>
      <c r="J17" s="54">
        <f>(H17-D17)/D17</f>
        <v>-7.0011793717165233E-2</v>
      </c>
      <c r="M17" s="7"/>
      <c r="N17" s="7"/>
      <c r="O17" s="7"/>
      <c r="P17" s="7"/>
      <c r="Q17" s="7"/>
      <c r="R17" s="7"/>
      <c r="S17" s="7"/>
    </row>
    <row r="18" spans="1:19" ht="10.5" customHeight="1">
      <c r="A18" s="10"/>
      <c r="B18" s="18"/>
      <c r="C18" s="18"/>
      <c r="D18" s="117"/>
      <c r="E18" s="100"/>
      <c r="F18" s="117"/>
      <c r="G18" s="76"/>
      <c r="H18" s="117"/>
      <c r="I18" s="60"/>
      <c r="J18" s="54"/>
    </row>
    <row r="19" spans="1:19" ht="15.75">
      <c r="A19" s="13"/>
      <c r="B19" s="14" t="s">
        <v>8</v>
      </c>
      <c r="C19" s="14"/>
      <c r="D19" s="115">
        <v>468</v>
      </c>
      <c r="E19" s="111"/>
      <c r="F19" s="115">
        <v>466</v>
      </c>
      <c r="G19" s="112"/>
      <c r="H19" s="115">
        <v>467</v>
      </c>
      <c r="I19" s="60">
        <f>+H19-D19</f>
        <v>-1</v>
      </c>
      <c r="J19" s="54">
        <f>(H19-D19)/D19</f>
        <v>-2.136752136752137E-3</v>
      </c>
      <c r="M19" s="55"/>
      <c r="N19" s="55"/>
      <c r="O19" s="55"/>
      <c r="P19" s="55"/>
      <c r="Q19" s="55"/>
      <c r="R19" s="55"/>
      <c r="S19" s="55"/>
    </row>
    <row r="20" spans="1:19" s="55" customFormat="1" ht="15">
      <c r="A20" s="16"/>
      <c r="B20" s="35" t="s">
        <v>5</v>
      </c>
      <c r="C20" s="35"/>
      <c r="D20" s="116">
        <v>5.14</v>
      </c>
      <c r="E20" s="99"/>
      <c r="F20" s="116">
        <v>5.61</v>
      </c>
      <c r="G20" s="75"/>
      <c r="H20" s="116">
        <v>4.1900000000000004</v>
      </c>
      <c r="I20" s="92">
        <f>+H20-D20</f>
        <v>-0.94999999999999929</v>
      </c>
      <c r="J20" s="54">
        <f>(H20-D20)/D20</f>
        <v>-0.18482490272373528</v>
      </c>
      <c r="M20" s="7"/>
      <c r="N20" s="7"/>
      <c r="O20" s="7"/>
      <c r="P20" s="7"/>
      <c r="Q20" s="7"/>
      <c r="R20" s="7"/>
      <c r="S20" s="7"/>
    </row>
    <row r="21" spans="1:19" ht="10.5" customHeight="1">
      <c r="A21" s="10"/>
      <c r="B21" s="18"/>
      <c r="C21" s="18"/>
      <c r="D21" s="117"/>
      <c r="E21" s="100"/>
      <c r="F21" s="117"/>
      <c r="G21" s="76"/>
      <c r="H21" s="117"/>
      <c r="I21" s="60"/>
      <c r="J21" s="54"/>
      <c r="M21" s="15"/>
    </row>
    <row r="22" spans="1:19" ht="15.75">
      <c r="A22" s="13"/>
      <c r="B22" s="14" t="s">
        <v>9</v>
      </c>
      <c r="C22" s="14"/>
      <c r="D22" s="115">
        <v>6725</v>
      </c>
      <c r="E22" s="111"/>
      <c r="F22" s="115">
        <v>6754</v>
      </c>
      <c r="G22" s="112"/>
      <c r="H22" s="115">
        <v>6789</v>
      </c>
      <c r="I22" s="60">
        <f>+H22-D22</f>
        <v>64</v>
      </c>
      <c r="J22" s="54">
        <f>(H22-D22)/D22</f>
        <v>9.5167286245353162E-3</v>
      </c>
      <c r="L22" s="19"/>
      <c r="M22" s="17"/>
      <c r="N22" s="55"/>
      <c r="O22" s="61"/>
      <c r="P22" s="55"/>
      <c r="Q22" s="61"/>
      <c r="R22" s="55"/>
      <c r="S22" s="61"/>
    </row>
    <row r="23" spans="1:19" s="55" customFormat="1" ht="15">
      <c r="A23" s="16"/>
      <c r="B23" s="35" t="s">
        <v>5</v>
      </c>
      <c r="C23" s="35"/>
      <c r="D23" s="116">
        <v>7579.03</v>
      </c>
      <c r="E23" s="99"/>
      <c r="F23" s="116">
        <v>8018.52</v>
      </c>
      <c r="G23" s="75"/>
      <c r="H23" s="116">
        <v>8709.56</v>
      </c>
      <c r="I23" s="92">
        <f>+H23-D23</f>
        <v>1130.5299999999997</v>
      </c>
      <c r="J23" s="54">
        <f>(H23-D23)/D23</f>
        <v>0.14916552645919065</v>
      </c>
      <c r="L23" s="17"/>
      <c r="M23" s="7"/>
      <c r="N23" s="7"/>
      <c r="O23" s="62"/>
      <c r="P23" s="7"/>
      <c r="Q23" s="62"/>
      <c r="R23" s="7"/>
      <c r="S23" s="63"/>
    </row>
    <row r="24" spans="1:19" ht="10.5" customHeight="1">
      <c r="A24" s="10"/>
      <c r="B24" s="18"/>
      <c r="C24" s="18"/>
      <c r="D24" s="117"/>
      <c r="E24" s="100"/>
      <c r="F24" s="117"/>
      <c r="G24" s="76"/>
      <c r="H24" s="117"/>
      <c r="I24" s="60"/>
      <c r="J24" s="54"/>
    </row>
    <row r="25" spans="1:19" ht="15.75">
      <c r="A25" s="13"/>
      <c r="B25" s="14" t="s">
        <v>10</v>
      </c>
      <c r="C25" s="14"/>
      <c r="D25" s="115">
        <v>422</v>
      </c>
      <c r="E25" s="111"/>
      <c r="F25" s="115">
        <v>404</v>
      </c>
      <c r="G25" s="112"/>
      <c r="H25" s="115">
        <v>407</v>
      </c>
      <c r="I25" s="60">
        <f>+H25-D25</f>
        <v>-15</v>
      </c>
      <c r="J25" s="54">
        <f>(H25-D25)/D25</f>
        <v>-3.5545023696682464E-2</v>
      </c>
      <c r="M25" s="55"/>
      <c r="N25" s="55"/>
      <c r="O25" s="55"/>
      <c r="P25" s="55"/>
      <c r="Q25" s="55"/>
      <c r="R25" s="55"/>
      <c r="S25" s="55"/>
    </row>
    <row r="26" spans="1:19" s="55" customFormat="1" ht="15">
      <c r="A26" s="16"/>
      <c r="B26" s="35" t="s">
        <v>5</v>
      </c>
      <c r="C26" s="35"/>
      <c r="D26" s="116">
        <v>904.62</v>
      </c>
      <c r="E26" s="99"/>
      <c r="F26" s="116">
        <v>1137.3800000000001</v>
      </c>
      <c r="G26" s="75"/>
      <c r="H26" s="116">
        <v>1158.31</v>
      </c>
      <c r="I26" s="92">
        <f>+H26-D26</f>
        <v>253.68999999999994</v>
      </c>
      <c r="J26" s="54">
        <f>(H26-D26)/D26</f>
        <v>0.28043819504322248</v>
      </c>
      <c r="M26" s="7"/>
      <c r="N26" s="7"/>
      <c r="O26" s="7"/>
      <c r="P26" s="7"/>
      <c r="Q26" s="7"/>
      <c r="R26" s="7"/>
      <c r="S26" s="7"/>
    </row>
    <row r="27" spans="1:19" ht="10.5" customHeight="1">
      <c r="A27" s="10"/>
      <c r="B27" s="18"/>
      <c r="C27" s="18"/>
      <c r="D27" s="117"/>
      <c r="E27" s="100"/>
      <c r="F27" s="117"/>
      <c r="G27" s="76"/>
      <c r="H27" s="117"/>
      <c r="I27" s="60"/>
      <c r="J27" s="54"/>
    </row>
    <row r="28" spans="1:19" ht="15.75">
      <c r="A28" s="13"/>
      <c r="B28" s="14" t="s">
        <v>11</v>
      </c>
      <c r="C28" s="14"/>
      <c r="D28" s="115">
        <v>355</v>
      </c>
      <c r="E28" s="111"/>
      <c r="F28" s="115">
        <v>351</v>
      </c>
      <c r="G28" s="112"/>
      <c r="H28" s="115">
        <v>365</v>
      </c>
      <c r="I28" s="60">
        <f>+H28-D28</f>
        <v>10</v>
      </c>
      <c r="J28" s="54">
        <f>(H28-D28)/D28</f>
        <v>2.8169014084507043E-2</v>
      </c>
      <c r="M28" s="55"/>
      <c r="N28" s="55"/>
      <c r="O28" s="55"/>
      <c r="P28" s="55"/>
      <c r="Q28" s="55"/>
      <c r="R28" s="55"/>
      <c r="S28" s="55"/>
    </row>
    <row r="29" spans="1:19" s="55" customFormat="1" ht="15">
      <c r="A29" s="16"/>
      <c r="B29" s="35" t="s">
        <v>5</v>
      </c>
      <c r="C29" s="35"/>
      <c r="D29" s="116">
        <v>1193.17</v>
      </c>
      <c r="E29" s="99"/>
      <c r="F29" s="116">
        <v>1391</v>
      </c>
      <c r="G29" s="75"/>
      <c r="H29" s="116">
        <v>1835.04</v>
      </c>
      <c r="I29" s="92">
        <f>+H29-D29</f>
        <v>641.86999999999989</v>
      </c>
      <c r="J29" s="54">
        <f>(H29-D29)/D29</f>
        <v>0.53795351877770969</v>
      </c>
      <c r="M29" s="7"/>
      <c r="N29" s="7"/>
      <c r="O29" s="7"/>
      <c r="P29" s="7"/>
      <c r="Q29" s="7"/>
      <c r="R29" s="7"/>
      <c r="S29" s="7"/>
    </row>
    <row r="30" spans="1:19" ht="10.5" customHeight="1">
      <c r="A30" s="10"/>
      <c r="B30" s="18"/>
      <c r="C30" s="18"/>
      <c r="D30" s="117"/>
      <c r="E30" s="100"/>
      <c r="F30" s="117"/>
      <c r="G30" s="76"/>
      <c r="H30" s="117"/>
      <c r="I30" s="60"/>
      <c r="J30" s="54"/>
      <c r="M30" s="58"/>
      <c r="N30" s="58"/>
      <c r="O30" s="58"/>
      <c r="P30" s="58"/>
      <c r="Q30" s="58"/>
      <c r="R30" s="58"/>
      <c r="S30" s="58"/>
    </row>
    <row r="31" spans="1:19" s="58" customFormat="1" ht="15.75">
      <c r="A31" s="22"/>
      <c r="B31" s="56" t="s">
        <v>12</v>
      </c>
      <c r="C31" s="56"/>
      <c r="D31" s="118">
        <v>277517</v>
      </c>
      <c r="E31" s="98"/>
      <c r="F31" s="118">
        <v>278251</v>
      </c>
      <c r="G31" s="93"/>
      <c r="H31" s="118">
        <v>279830</v>
      </c>
      <c r="I31" s="110">
        <f>+H31-D31</f>
        <v>2313</v>
      </c>
      <c r="J31" s="69">
        <f>(H31-D31)/D31</f>
        <v>8.3346245455233371E-3</v>
      </c>
      <c r="O31" s="64"/>
      <c r="Q31" s="64"/>
      <c r="S31" s="64"/>
    </row>
    <row r="32" spans="1:19" s="58" customFormat="1" ht="15.75">
      <c r="A32" s="22"/>
      <c r="B32" s="35" t="s">
        <v>5</v>
      </c>
      <c r="C32" s="35"/>
      <c r="D32" s="119">
        <v>86094.56</v>
      </c>
      <c r="E32" s="101"/>
      <c r="F32" s="119">
        <v>92812.19</v>
      </c>
      <c r="G32" s="94"/>
      <c r="H32" s="119">
        <v>108606.1</v>
      </c>
      <c r="I32" s="91">
        <f>+H32-D32</f>
        <v>22511.540000000008</v>
      </c>
      <c r="J32" s="69">
        <f>(H32-D32)/D32</f>
        <v>0.26147459258749922</v>
      </c>
      <c r="M32" s="95"/>
      <c r="N32" s="95"/>
      <c r="O32" s="96"/>
      <c r="P32" s="95"/>
      <c r="Q32" s="96"/>
      <c r="R32" s="95"/>
      <c r="S32" s="96"/>
    </row>
    <row r="33" spans="1:19" ht="10.5" customHeight="1">
      <c r="A33" s="21"/>
      <c r="B33" s="18"/>
      <c r="C33" s="18"/>
      <c r="D33" s="117"/>
      <c r="E33" s="100"/>
      <c r="F33" s="117"/>
      <c r="G33" s="76"/>
      <c r="H33" s="117"/>
      <c r="I33" s="60"/>
      <c r="J33" s="54"/>
    </row>
    <row r="34" spans="1:19" ht="15.75">
      <c r="A34" s="13"/>
      <c r="B34" s="14" t="s">
        <v>13</v>
      </c>
      <c r="C34" s="14"/>
      <c r="D34" s="115">
        <v>16117</v>
      </c>
      <c r="E34" s="111"/>
      <c r="F34" s="115">
        <v>19013</v>
      </c>
      <c r="G34" s="112"/>
      <c r="H34" s="115">
        <v>20692</v>
      </c>
      <c r="I34" s="60">
        <f>+H34-D34</f>
        <v>4575</v>
      </c>
      <c r="J34" s="54">
        <f>(H34-D34)/D34</f>
        <v>0.2838617608736117</v>
      </c>
      <c r="M34" s="55"/>
      <c r="N34" s="55"/>
      <c r="O34" s="61"/>
      <c r="P34" s="55"/>
      <c r="Q34" s="61"/>
      <c r="R34" s="55"/>
      <c r="S34" s="61"/>
    </row>
    <row r="35" spans="1:19" s="55" customFormat="1" ht="15">
      <c r="A35" s="16"/>
      <c r="B35" s="35" t="s">
        <v>5</v>
      </c>
      <c r="C35" s="35"/>
      <c r="D35" s="116">
        <v>8765.02</v>
      </c>
      <c r="E35" s="99"/>
      <c r="F35" s="116">
        <v>9884.4</v>
      </c>
      <c r="G35" s="75"/>
      <c r="H35" s="116">
        <v>11179.37</v>
      </c>
      <c r="I35" s="92">
        <f>+H35-D35</f>
        <v>2414.3500000000004</v>
      </c>
      <c r="J35" s="54">
        <f>(H35-D35)/D35</f>
        <v>0.27545287974243071</v>
      </c>
      <c r="M35" s="7"/>
      <c r="N35" s="7"/>
      <c r="O35" s="62"/>
      <c r="P35" s="7"/>
      <c r="Q35" s="62"/>
      <c r="R35" s="7"/>
      <c r="S35" s="62"/>
    </row>
    <row r="36" spans="1:19" ht="10.5" customHeight="1">
      <c r="A36" s="10"/>
      <c r="B36" s="18"/>
      <c r="C36" s="18"/>
      <c r="D36" s="102"/>
      <c r="E36" s="107"/>
      <c r="F36" s="102"/>
      <c r="G36" s="77"/>
      <c r="H36" s="102"/>
      <c r="I36" s="60"/>
      <c r="J36" s="54"/>
    </row>
    <row r="37" spans="1:19" ht="15.75">
      <c r="A37" s="21"/>
      <c r="B37" s="56" t="s">
        <v>14</v>
      </c>
      <c r="C37" s="18"/>
      <c r="D37" s="106"/>
      <c r="E37" s="108"/>
      <c r="F37" s="106"/>
      <c r="G37" s="78"/>
      <c r="H37" s="103"/>
      <c r="I37" s="60"/>
      <c r="J37" s="54"/>
      <c r="M37" s="58"/>
      <c r="N37" s="58"/>
      <c r="O37" s="58"/>
      <c r="P37" s="58"/>
      <c r="Q37" s="58"/>
      <c r="R37" s="58"/>
      <c r="S37" s="58"/>
    </row>
    <row r="38" spans="1:19" s="58" customFormat="1" ht="15">
      <c r="A38" s="59"/>
      <c r="B38" s="57" t="s">
        <v>15</v>
      </c>
      <c r="C38" s="57"/>
      <c r="D38" s="120">
        <v>293634</v>
      </c>
      <c r="E38" s="113"/>
      <c r="F38" s="120">
        <v>297264</v>
      </c>
      <c r="G38" s="114"/>
      <c r="H38" s="120">
        <v>300522</v>
      </c>
      <c r="I38" s="70">
        <f>+H38-D38</f>
        <v>6888</v>
      </c>
      <c r="J38" s="71">
        <f>(H38-D38)/D38</f>
        <v>2.3457773963505589E-2</v>
      </c>
      <c r="O38" s="64"/>
      <c r="Q38" s="64"/>
      <c r="S38" s="64"/>
    </row>
    <row r="39" spans="1:19" s="58" customFormat="1" ht="15.75">
      <c r="A39" s="22"/>
      <c r="B39" s="35" t="s">
        <v>5</v>
      </c>
      <c r="C39" s="35"/>
      <c r="D39" s="104">
        <v>94859.58</v>
      </c>
      <c r="E39" s="104"/>
      <c r="F39" s="104">
        <v>102696.6</v>
      </c>
      <c r="G39" s="81"/>
      <c r="H39" s="104">
        <v>119785.47</v>
      </c>
      <c r="I39" s="91">
        <f>+H39-D39</f>
        <v>24925.89</v>
      </c>
      <c r="J39" s="69">
        <f>(H39-D39)/D39</f>
        <v>0.26276618555553377</v>
      </c>
      <c r="M39" s="7"/>
      <c r="N39" s="7"/>
      <c r="O39" s="62"/>
      <c r="P39" s="7"/>
      <c r="Q39" s="62"/>
      <c r="R39" s="7"/>
      <c r="S39" s="62"/>
    </row>
    <row r="40" spans="1:19" ht="10.5" customHeight="1" thickBot="1">
      <c r="A40" s="24"/>
      <c r="B40" s="25"/>
      <c r="C40" s="25"/>
      <c r="D40" s="105"/>
      <c r="E40" s="105"/>
      <c r="F40" s="105"/>
      <c r="G40" s="79"/>
      <c r="H40" s="105"/>
      <c r="I40" s="36"/>
      <c r="J40" s="26"/>
    </row>
    <row r="41" spans="1:19" ht="12.75" customHeight="1" thickTop="1">
      <c r="B41" s="8"/>
      <c r="C41" s="8"/>
      <c r="D41" s="9"/>
      <c r="E41" s="9"/>
      <c r="F41" s="9"/>
      <c r="G41" s="9"/>
      <c r="H41" s="9"/>
      <c r="I41" s="9"/>
      <c r="J41" s="8"/>
    </row>
    <row r="42" spans="1:19" ht="15" customHeight="1" thickBot="1">
      <c r="A42" s="11"/>
      <c r="B42" s="20"/>
      <c r="C42" s="20"/>
      <c r="D42" s="31"/>
      <c r="E42" s="31"/>
      <c r="F42" s="31"/>
      <c r="G42" s="31"/>
      <c r="H42" s="31"/>
      <c r="I42" s="31"/>
      <c r="J42" s="20"/>
    </row>
    <row r="43" spans="1:19" ht="15.75" thickTop="1">
      <c r="A43" s="27"/>
      <c r="B43" s="28"/>
      <c r="C43" s="28"/>
      <c r="D43" s="29"/>
      <c r="E43" s="29"/>
      <c r="F43" s="29"/>
      <c r="G43" s="29"/>
      <c r="H43" s="29"/>
      <c r="I43" s="29"/>
      <c r="J43" s="30"/>
    </row>
    <row r="44" spans="1:19" ht="15">
      <c r="A44" s="10"/>
      <c r="J44" s="54"/>
    </row>
    <row r="45" spans="1:19" ht="147" customHeight="1" thickBot="1">
      <c r="A45" s="24"/>
      <c r="B45" s="32"/>
      <c r="C45" s="32"/>
      <c r="D45" s="33"/>
      <c r="E45" s="33"/>
      <c r="F45" s="33"/>
      <c r="G45" s="33"/>
      <c r="H45" s="33"/>
      <c r="I45" s="33"/>
      <c r="J45" s="26"/>
    </row>
    <row r="46" spans="1:19" ht="6.75" customHeight="1" thickTop="1">
      <c r="O46" s="63"/>
    </row>
    <row r="47" spans="1:19" ht="47.25" customHeight="1">
      <c r="A47" s="34"/>
      <c r="B47" s="34"/>
      <c r="C47" s="34"/>
      <c r="D47" s="9"/>
      <c r="E47" s="9"/>
      <c r="F47" s="9"/>
      <c r="G47" s="9"/>
      <c r="H47" s="9"/>
      <c r="I47" s="9"/>
      <c r="J47" s="8"/>
    </row>
    <row r="49" spans="2:15">
      <c r="N49" s="65"/>
      <c r="O49" s="66"/>
    </row>
    <row r="50" spans="2:15">
      <c r="N50" s="63"/>
      <c r="O50" s="66"/>
    </row>
    <row r="52" spans="2:15">
      <c r="N52" s="65"/>
      <c r="O52" s="66"/>
    </row>
    <row r="53" spans="2:15">
      <c r="N53" s="63"/>
      <c r="O53" s="66"/>
    </row>
    <row r="54" spans="2:15">
      <c r="O54" s="63"/>
    </row>
    <row r="55" spans="2:15">
      <c r="N55" s="65"/>
      <c r="O55" s="66"/>
    </row>
    <row r="56" spans="2:15" ht="15">
      <c r="B56" s="8"/>
      <c r="C56" s="8"/>
      <c r="D56" s="9"/>
      <c r="E56" s="9"/>
      <c r="F56" s="9"/>
      <c r="G56" s="9"/>
      <c r="H56" s="9"/>
      <c r="I56" s="8"/>
      <c r="J56" s="9"/>
      <c r="K56" s="8"/>
      <c r="O56" s="66"/>
    </row>
    <row r="58" spans="2:15">
      <c r="N58" s="65"/>
      <c r="O58" s="66"/>
    </row>
    <row r="59" spans="2:15">
      <c r="O59" s="66"/>
    </row>
    <row r="61" spans="2:15">
      <c r="N61" s="65"/>
      <c r="O61" s="66"/>
    </row>
    <row r="62" spans="2:15">
      <c r="O62" s="66"/>
    </row>
    <row r="63" spans="2:15">
      <c r="O63" s="63"/>
    </row>
    <row r="64" spans="2:15">
      <c r="N64" s="65"/>
      <c r="O64" s="66"/>
    </row>
    <row r="65" spans="9:22">
      <c r="N65" s="63"/>
      <c r="O65" s="66"/>
    </row>
    <row r="66" spans="9:22">
      <c r="O66" s="63"/>
    </row>
    <row r="67" spans="9:22">
      <c r="N67" s="65"/>
      <c r="O67" s="66"/>
    </row>
    <row r="68" spans="9:22">
      <c r="N68" s="63"/>
      <c r="O68" s="66"/>
    </row>
    <row r="69" spans="9:22">
      <c r="O69" s="63"/>
    </row>
    <row r="70" spans="9:22">
      <c r="N70" s="65"/>
      <c r="O70" s="66"/>
    </row>
    <row r="74" spans="9:22">
      <c r="I74" s="63"/>
      <c r="T74" s="63"/>
      <c r="U74" s="63"/>
      <c r="V74" s="63"/>
    </row>
    <row r="75" spans="9:22">
      <c r="I75" s="65"/>
      <c r="S75" s="65"/>
      <c r="T75" s="65"/>
      <c r="U75" s="65"/>
      <c r="V75" s="65"/>
    </row>
    <row r="77" spans="9:22">
      <c r="M77" s="63"/>
    </row>
    <row r="78" spans="9:22">
      <c r="M78" s="65"/>
    </row>
    <row r="81" spans="13:13">
      <c r="M81" s="65"/>
    </row>
    <row r="84" spans="13:13">
      <c r="M84" s="65"/>
    </row>
  </sheetData>
  <mergeCells count="2">
    <mergeCell ref="A1:J1"/>
    <mergeCell ref="I7:J7"/>
  </mergeCells>
  <phoneticPr fontId="0" type="noConversion"/>
  <printOptions horizontalCentered="1" verticalCentered="1"/>
  <pageMargins left="0.5" right="0.5" top="0.5" bottom="0.5" header="0" footer="0"/>
  <pageSetup scale="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58"/>
  <sheetViews>
    <sheetView zoomScale="75" workbookViewId="0">
      <selection activeCell="J24" sqref="J24"/>
    </sheetView>
  </sheetViews>
  <sheetFormatPr defaultRowHeight="12.75"/>
  <cols>
    <col min="1" max="1" width="18.7109375" customWidth="1"/>
    <col min="2" max="2" width="19.7109375" customWidth="1"/>
    <col min="3" max="3" width="12.42578125" bestFit="1" customWidth="1"/>
    <col min="4" max="4" width="21.7109375" customWidth="1"/>
    <col min="5" max="5" width="19.28515625" customWidth="1"/>
    <col min="6" max="6" width="20.42578125" customWidth="1"/>
    <col min="7" max="7" width="9.85546875" bestFit="1" customWidth="1"/>
    <col min="8" max="8" width="15.42578125" customWidth="1"/>
    <col min="9" max="9" width="16.7109375" bestFit="1" customWidth="1"/>
    <col min="10" max="10" width="13.85546875" bestFit="1" customWidth="1"/>
    <col min="12" max="12" width="13.85546875" bestFit="1" customWidth="1"/>
    <col min="13" max="13" width="14" bestFit="1" customWidth="1"/>
    <col min="15" max="15" width="15.42578125" bestFit="1" customWidth="1"/>
  </cols>
  <sheetData>
    <row r="1" spans="1:19" ht="18.75">
      <c r="A1" s="1"/>
      <c r="B1" s="2"/>
      <c r="C1" s="1"/>
    </row>
    <row r="2" spans="1:19" ht="15.75">
      <c r="A2" s="3"/>
      <c r="B2" s="3"/>
      <c r="C2" s="3"/>
      <c r="D2" s="3"/>
    </row>
    <row r="3" spans="1:19" ht="15.75">
      <c r="A3" s="39"/>
      <c r="B3" s="4"/>
      <c r="C3" s="4"/>
      <c r="E3" s="5"/>
      <c r="F3" s="5"/>
    </row>
    <row r="4" spans="1:19" ht="15.75">
      <c r="A4" s="37">
        <v>2018</v>
      </c>
      <c r="B4" s="4"/>
      <c r="C4" s="37">
        <v>2018</v>
      </c>
      <c r="D4" s="4"/>
      <c r="E4" s="5"/>
      <c r="F4" s="37">
        <v>2023</v>
      </c>
      <c r="H4" s="82"/>
      <c r="I4" s="37">
        <v>2023</v>
      </c>
      <c r="J4" s="82"/>
      <c r="K4" s="82"/>
      <c r="L4" s="82"/>
      <c r="M4" s="15"/>
      <c r="N4" s="15"/>
      <c r="O4" s="15"/>
    </row>
    <row r="5" spans="1:19" ht="15.75">
      <c r="A5" s="6" t="s">
        <v>3</v>
      </c>
      <c r="B5" s="3"/>
      <c r="C5" s="38" t="s">
        <v>5</v>
      </c>
      <c r="D5" s="3"/>
      <c r="E5" s="5"/>
      <c r="F5" s="6" t="s">
        <v>3</v>
      </c>
      <c r="H5" s="83"/>
      <c r="I5" s="38" t="s">
        <v>5</v>
      </c>
      <c r="J5" s="84"/>
      <c r="K5" s="84"/>
      <c r="L5" s="85"/>
      <c r="M5" s="51"/>
      <c r="N5" s="51"/>
      <c r="O5" s="51"/>
    </row>
    <row r="6" spans="1:19" ht="15.75">
      <c r="A6" s="41" t="s">
        <v>16</v>
      </c>
      <c r="B6" s="97">
        <v>243087</v>
      </c>
      <c r="C6" s="41" t="s">
        <v>16</v>
      </c>
      <c r="D6" s="109">
        <f>79326696473/1000000</f>
        <v>79326.696473000004</v>
      </c>
      <c r="E6" s="5"/>
      <c r="F6" s="41" t="s">
        <v>16</v>
      </c>
      <c r="G6" s="123">
        <v>248906</v>
      </c>
      <c r="H6" s="150">
        <f>G6/G14</f>
        <v>0.82824551946280134</v>
      </c>
      <c r="I6" s="41" t="s">
        <v>16</v>
      </c>
      <c r="J6" s="116">
        <v>94351.26</v>
      </c>
      <c r="K6" s="86"/>
      <c r="L6" s="86"/>
      <c r="M6" s="19"/>
      <c r="N6" s="19"/>
      <c r="O6" s="19"/>
    </row>
    <row r="7" spans="1:19" ht="15.75">
      <c r="A7" s="68" t="str">
        <f>+Sheet1!B10</f>
        <v>Vacant</v>
      </c>
      <c r="B7" s="97">
        <v>26898</v>
      </c>
      <c r="C7" s="41" t="s">
        <v>9</v>
      </c>
      <c r="D7" s="109">
        <f>8018520752/1000000</f>
        <v>8018.5207520000004</v>
      </c>
      <c r="E7" s="5"/>
      <c r="F7" s="127" t="s">
        <v>9</v>
      </c>
      <c r="G7" s="123">
        <v>6789</v>
      </c>
      <c r="H7" s="150">
        <f>G7/G14</f>
        <v>2.259069219557969E-2</v>
      </c>
      <c r="I7" s="41" t="s">
        <v>9</v>
      </c>
      <c r="J7" s="116">
        <v>8709.56</v>
      </c>
      <c r="K7" s="88"/>
      <c r="L7" s="89"/>
      <c r="M7" s="15"/>
      <c r="N7" s="15"/>
      <c r="O7" s="15"/>
      <c r="Q7" s="67"/>
      <c r="R7" s="67"/>
      <c r="S7" s="67"/>
    </row>
    <row r="8" spans="1:19" ht="15.75">
      <c r="A8" s="68" t="str">
        <f>+Sheet1!B34</f>
        <v>Exempt Total</v>
      </c>
      <c r="B8" s="90">
        <f>Sheet1!H34</f>
        <v>20692</v>
      </c>
      <c r="C8" s="41" t="s">
        <v>4</v>
      </c>
      <c r="D8" s="109">
        <f>2778189090/1000000</f>
        <v>2778.1890899999999</v>
      </c>
      <c r="E8" s="5"/>
      <c r="F8" s="127" t="s">
        <v>4</v>
      </c>
      <c r="G8" s="124">
        <v>22640</v>
      </c>
      <c r="H8" s="150">
        <f>G8/G14</f>
        <v>7.5335582752677002E-2</v>
      </c>
      <c r="I8" s="41" t="s">
        <v>4</v>
      </c>
      <c r="J8" s="116">
        <v>2410.38</v>
      </c>
      <c r="K8" s="84"/>
      <c r="L8" s="85"/>
      <c r="M8" s="51"/>
      <c r="N8" s="51"/>
      <c r="O8" s="51"/>
      <c r="Q8" s="67"/>
      <c r="R8" s="67"/>
      <c r="S8" s="67"/>
    </row>
    <row r="9" spans="1:19" ht="15.75">
      <c r="A9" s="68" t="str">
        <f>+Sheet1!B22</f>
        <v>Commercial</v>
      </c>
      <c r="B9" s="90">
        <f>Sheet1!H22</f>
        <v>6789</v>
      </c>
      <c r="C9" s="41" t="s">
        <v>17</v>
      </c>
      <c r="D9" s="109">
        <f>9884400223/1000000</f>
        <v>9884.4002230000006</v>
      </c>
      <c r="E9" s="5"/>
      <c r="F9" s="127" t="s">
        <v>27</v>
      </c>
      <c r="G9" s="124">
        <v>20692</v>
      </c>
      <c r="H9" s="150">
        <f>G9/G14</f>
        <v>6.8853528194275287E-2</v>
      </c>
      <c r="I9" s="41" t="s">
        <v>17</v>
      </c>
      <c r="J9" s="116">
        <v>11179.37</v>
      </c>
      <c r="K9" s="86"/>
      <c r="L9" s="86"/>
      <c r="M9" s="19"/>
      <c r="N9" s="19"/>
      <c r="O9" s="19"/>
    </row>
    <row r="10" spans="1:19" ht="15.75">
      <c r="A10" s="41" t="s">
        <v>22</v>
      </c>
      <c r="B10" s="90">
        <f>SUM(Sheet1!H16,Sheet1!H19)</f>
        <v>703</v>
      </c>
      <c r="C10" s="41" t="s">
        <v>10</v>
      </c>
      <c r="D10" s="109">
        <f>1137383488/1000000</f>
        <v>1137.3834879999999</v>
      </c>
      <c r="E10" s="5"/>
      <c r="F10" s="128" t="s">
        <v>28</v>
      </c>
      <c r="G10" s="125">
        <v>407</v>
      </c>
      <c r="H10" s="150">
        <f>G10/G14</f>
        <v>1.3543101669761283E-3</v>
      </c>
      <c r="I10" s="41" t="s">
        <v>10</v>
      </c>
      <c r="J10" s="116">
        <v>1158.31</v>
      </c>
      <c r="K10" s="88"/>
      <c r="L10" s="88"/>
      <c r="M10" s="15"/>
      <c r="N10" s="15"/>
      <c r="O10" s="15"/>
    </row>
    <row r="11" spans="1:19" ht="15.75">
      <c r="A11" s="68" t="str">
        <f>+Sheet1!B25</f>
        <v xml:space="preserve">Industrial </v>
      </c>
      <c r="B11" s="90">
        <f>Sheet1!H25</f>
        <v>407</v>
      </c>
      <c r="C11" s="41" t="s">
        <v>22</v>
      </c>
      <c r="D11" s="109">
        <f>5611469/1000000+94574111/1000000</f>
        <v>100.18558</v>
      </c>
      <c r="E11" s="5"/>
      <c r="F11" s="127" t="s">
        <v>22</v>
      </c>
      <c r="G11" s="124">
        <v>703</v>
      </c>
      <c r="H11" s="150">
        <f>G11/G14</f>
        <v>2.3392630156860396E-3</v>
      </c>
      <c r="I11" s="41" t="s">
        <v>22</v>
      </c>
      <c r="J11" s="126">
        <v>90.93</v>
      </c>
      <c r="K11" s="84"/>
      <c r="L11" s="84"/>
      <c r="M11" s="51"/>
      <c r="N11" s="51"/>
      <c r="O11" s="51"/>
    </row>
    <row r="12" spans="1:19" ht="15.75">
      <c r="A12" s="41"/>
      <c r="B12" s="40"/>
      <c r="E12" s="5"/>
      <c r="F12" s="5"/>
      <c r="H12" s="86"/>
      <c r="I12" s="86"/>
      <c r="J12" s="86"/>
      <c r="K12" s="86"/>
      <c r="L12" s="86"/>
      <c r="M12" s="19"/>
      <c r="N12" s="19"/>
      <c r="O12" s="19"/>
    </row>
    <row r="13" spans="1:19" ht="15.75">
      <c r="A13" s="40"/>
      <c r="B13" s="40"/>
      <c r="C13" s="40"/>
      <c r="D13" s="42"/>
      <c r="E13" s="5"/>
      <c r="F13" s="5"/>
      <c r="H13" s="87"/>
      <c r="I13" s="87"/>
      <c r="J13" s="88"/>
      <c r="K13" s="88"/>
      <c r="L13" s="88"/>
      <c r="M13" s="15"/>
      <c r="N13" s="15"/>
      <c r="O13" s="15"/>
    </row>
    <row r="14" spans="1:19" ht="15.75">
      <c r="A14" s="40"/>
      <c r="B14" s="40"/>
      <c r="C14" s="40"/>
      <c r="D14" s="42"/>
      <c r="E14" s="5"/>
      <c r="F14" s="5"/>
      <c r="G14">
        <v>300522</v>
      </c>
      <c r="H14" s="83"/>
      <c r="I14" s="83"/>
      <c r="J14" s="84"/>
      <c r="K14" s="84"/>
      <c r="L14" s="84"/>
      <c r="M14" s="51"/>
      <c r="N14" s="51"/>
      <c r="O14" s="51"/>
    </row>
    <row r="15" spans="1:19" ht="15.75">
      <c r="A15" s="40"/>
      <c r="B15" s="40"/>
      <c r="C15" s="40"/>
      <c r="D15" s="42"/>
      <c r="E15" s="5"/>
      <c r="F15" s="5"/>
      <c r="H15" s="86"/>
      <c r="I15" s="86"/>
      <c r="J15" s="86"/>
      <c r="K15" s="86"/>
      <c r="L15" s="86"/>
      <c r="M15" s="19"/>
      <c r="N15" s="19"/>
      <c r="O15" s="19"/>
    </row>
    <row r="16" spans="1:19" ht="15.75">
      <c r="A16" s="37" t="s">
        <v>25</v>
      </c>
      <c r="B16" s="3"/>
      <c r="C16" s="2"/>
      <c r="D16" s="37" t="s">
        <v>26</v>
      </c>
      <c r="E16" s="3"/>
      <c r="F16" s="5"/>
      <c r="H16" s="87"/>
      <c r="I16" s="87"/>
      <c r="J16" s="88"/>
      <c r="K16" s="88"/>
      <c r="L16" s="88"/>
      <c r="M16" s="15"/>
      <c r="N16" s="15"/>
      <c r="O16" s="15"/>
    </row>
    <row r="17" spans="1:15" ht="15.75">
      <c r="A17" s="44" t="s">
        <v>3</v>
      </c>
      <c r="B17" s="43" t="s">
        <v>23</v>
      </c>
      <c r="C17" s="2"/>
      <c r="D17" s="129" t="s">
        <v>3</v>
      </c>
      <c r="E17" s="130" t="s">
        <v>23</v>
      </c>
      <c r="F17" s="5"/>
      <c r="H17" s="83"/>
      <c r="I17" s="83"/>
      <c r="J17" s="84"/>
      <c r="K17" s="84"/>
      <c r="L17" s="84"/>
      <c r="M17" s="51"/>
      <c r="N17" s="51"/>
      <c r="O17" s="51"/>
    </row>
    <row r="18" spans="1:15" ht="15">
      <c r="A18" s="48" t="s">
        <v>17</v>
      </c>
      <c r="B18" s="54">
        <v>0.23895477648898736</v>
      </c>
      <c r="C18" s="2"/>
      <c r="D18" s="48" t="s">
        <v>4</v>
      </c>
      <c r="E18" s="54">
        <v>-0.22364721212536864</v>
      </c>
      <c r="G18" s="86"/>
      <c r="H18" s="86"/>
      <c r="I18" s="86"/>
      <c r="J18" s="86"/>
      <c r="K18" s="86"/>
      <c r="L18" s="19"/>
      <c r="M18" s="19"/>
      <c r="N18" s="19"/>
    </row>
    <row r="19" spans="1:15" ht="15">
      <c r="A19" s="48" t="s">
        <v>9</v>
      </c>
      <c r="B19" s="54">
        <v>2.4264482863208977E-2</v>
      </c>
      <c r="C19" s="2"/>
      <c r="D19" s="48" t="s">
        <v>19</v>
      </c>
      <c r="E19" s="54">
        <v>-0.10266159695817491</v>
      </c>
      <c r="G19" s="87"/>
      <c r="H19" s="87"/>
      <c r="I19" s="88"/>
      <c r="J19" s="88"/>
      <c r="K19" s="88"/>
      <c r="L19" s="15"/>
      <c r="M19" s="15"/>
      <c r="N19" s="15"/>
    </row>
    <row r="20" spans="1:15" ht="15">
      <c r="A20" s="48" t="s">
        <v>6</v>
      </c>
      <c r="B20" s="54">
        <v>3.326079009784836E-2</v>
      </c>
      <c r="C20" s="2"/>
      <c r="D20" s="48" t="s">
        <v>10</v>
      </c>
      <c r="E20" s="54">
        <v>-3.5545023696682464E-2</v>
      </c>
      <c r="G20" s="115"/>
      <c r="H20" s="83"/>
      <c r="I20" s="116"/>
      <c r="J20" s="84"/>
      <c r="K20" s="84"/>
      <c r="L20" s="51"/>
      <c r="M20" s="51"/>
      <c r="N20" s="51"/>
    </row>
    <row r="21" spans="1:15" ht="15">
      <c r="A21" s="48" t="s">
        <v>10</v>
      </c>
      <c r="B21" s="54">
        <v>1.7632241813602016E-2</v>
      </c>
      <c r="C21" s="2"/>
      <c r="D21" s="48" t="s">
        <v>18</v>
      </c>
      <c r="E21" s="54">
        <v>-2.136752136752137E-3</v>
      </c>
      <c r="G21" s="115"/>
      <c r="H21" s="86"/>
      <c r="I21" s="116"/>
      <c r="J21" s="86"/>
      <c r="K21" s="86"/>
      <c r="L21" s="19"/>
      <c r="M21" s="19"/>
      <c r="N21" s="19"/>
    </row>
    <row r="22" spans="1:15" ht="15.75">
      <c r="A22" s="46" t="s">
        <v>21</v>
      </c>
      <c r="B22" s="71">
        <v>1.9332981284247631E-2</v>
      </c>
      <c r="C22" s="2"/>
      <c r="D22" s="46" t="s">
        <v>20</v>
      </c>
      <c r="E22" s="69">
        <v>8.3346245455233371E-3</v>
      </c>
      <c r="G22" s="87"/>
      <c r="H22" s="87"/>
      <c r="I22" s="126"/>
      <c r="J22" s="88"/>
      <c r="K22" s="88"/>
      <c r="L22" s="15"/>
      <c r="M22" s="15"/>
      <c r="N22" s="15"/>
    </row>
    <row r="23" spans="1:15" ht="15">
      <c r="A23" s="46" t="s">
        <v>20</v>
      </c>
      <c r="B23" s="71">
        <v>7.1340668886636744E-3</v>
      </c>
      <c r="C23" s="2"/>
      <c r="D23" s="48" t="s">
        <v>9</v>
      </c>
      <c r="E23" s="54">
        <v>9.5167286245353162E-3</v>
      </c>
      <c r="G23" s="83"/>
      <c r="H23" s="83"/>
      <c r="I23" s="84"/>
      <c r="J23" s="84"/>
      <c r="K23" s="84"/>
      <c r="L23" s="19"/>
      <c r="M23" s="19"/>
      <c r="N23" s="19"/>
    </row>
    <row r="24" spans="1:15" ht="15">
      <c r="A24" s="48" t="s">
        <v>19</v>
      </c>
      <c r="B24" s="54">
        <v>7.4688796680497924E-2</v>
      </c>
      <c r="C24" s="2"/>
      <c r="D24" s="46" t="s">
        <v>21</v>
      </c>
      <c r="E24" s="71">
        <v>2.3457773963505589E-2</v>
      </c>
      <c r="G24" s="86"/>
      <c r="H24" s="86"/>
      <c r="I24" s="86"/>
      <c r="J24" s="86"/>
      <c r="K24" s="86"/>
      <c r="L24" s="51"/>
      <c r="M24" s="51"/>
      <c r="N24" s="51"/>
    </row>
    <row r="25" spans="1:15" ht="15">
      <c r="A25" s="50" t="s">
        <v>18</v>
      </c>
      <c r="B25" s="45">
        <f>Sheet1!$J$19</f>
        <v>-2.136752136752137E-3</v>
      </c>
      <c r="C25" s="2"/>
      <c r="D25" s="50" t="s">
        <v>11</v>
      </c>
      <c r="E25" s="54">
        <v>2.8169014084507043E-2</v>
      </c>
      <c r="G25" s="87"/>
      <c r="H25" s="87"/>
      <c r="I25" s="88"/>
      <c r="J25" s="88"/>
      <c r="K25" s="88"/>
      <c r="L25" s="52"/>
      <c r="M25" s="52"/>
      <c r="N25" s="52"/>
    </row>
    <row r="26" spans="1:15" ht="15">
      <c r="A26" s="48" t="s">
        <v>11</v>
      </c>
      <c r="B26" s="49">
        <f>Sheet1!$J$28</f>
        <v>2.8169014084507043E-2</v>
      </c>
      <c r="C26" s="2"/>
      <c r="D26" s="48" t="s">
        <v>6</v>
      </c>
      <c r="E26" s="54">
        <v>3.6581404452736527E-2</v>
      </c>
      <c r="G26" s="83"/>
      <c r="H26" s="83"/>
      <c r="I26" s="84"/>
      <c r="J26" s="84"/>
      <c r="K26" s="84"/>
      <c r="L26" s="57"/>
      <c r="M26" s="57"/>
      <c r="N26" s="57"/>
    </row>
    <row r="27" spans="1:15" ht="15.75">
      <c r="A27" s="50" t="s">
        <v>4</v>
      </c>
      <c r="B27" s="47">
        <f>Sheet1!$J$10</f>
        <v>-0.22364721212536864</v>
      </c>
      <c r="C27" s="2"/>
      <c r="D27" s="50" t="s">
        <v>17</v>
      </c>
      <c r="E27" s="54">
        <v>0.2838617608736117</v>
      </c>
      <c r="F27" s="5"/>
      <c r="H27" s="86"/>
      <c r="I27" s="86"/>
      <c r="J27" s="86"/>
      <c r="K27" s="86"/>
      <c r="L27" s="86"/>
      <c r="M27" s="23"/>
      <c r="N27" s="23"/>
      <c r="O27" s="23"/>
    </row>
    <row r="28" spans="1:15" ht="15.75">
      <c r="C28" s="2"/>
      <c r="D28" s="5"/>
      <c r="E28" s="5"/>
      <c r="F28" s="5"/>
      <c r="H28" s="87"/>
      <c r="I28" s="87"/>
      <c r="J28" s="88"/>
      <c r="K28" s="88"/>
      <c r="L28" s="88"/>
      <c r="M28" s="15"/>
      <c r="N28" s="15"/>
      <c r="O28" s="15"/>
    </row>
    <row r="29" spans="1:15" ht="15">
      <c r="B29" s="54"/>
    </row>
    <row r="30" spans="1:15" ht="15">
      <c r="B30" s="54"/>
    </row>
    <row r="31" spans="1:15" ht="15">
      <c r="B31" s="54"/>
    </row>
    <row r="32" spans="1:15" ht="15">
      <c r="B32" s="54"/>
    </row>
    <row r="33" spans="2:2" ht="15">
      <c r="B33" s="54"/>
    </row>
    <row r="34" spans="2:2" ht="15">
      <c r="B34" s="54"/>
    </row>
    <row r="35" spans="2:2" ht="15">
      <c r="B35" s="54"/>
    </row>
    <row r="36" spans="2:2" ht="15">
      <c r="B36" s="54"/>
    </row>
    <row r="37" spans="2:2" ht="15">
      <c r="B37" s="54"/>
    </row>
    <row r="38" spans="2:2" ht="15">
      <c r="B38" s="54"/>
    </row>
    <row r="39" spans="2:2" ht="15">
      <c r="B39" s="54"/>
    </row>
    <row r="40" spans="2:2" ht="15">
      <c r="B40" s="54"/>
    </row>
    <row r="41" spans="2:2" ht="15">
      <c r="B41" s="54"/>
    </row>
    <row r="42" spans="2:2" ht="15">
      <c r="B42" s="54"/>
    </row>
    <row r="43" spans="2:2" ht="15">
      <c r="B43" s="54"/>
    </row>
    <row r="44" spans="2:2" ht="15">
      <c r="B44" s="54"/>
    </row>
    <row r="45" spans="2:2" ht="15">
      <c r="B45" s="54"/>
    </row>
    <row r="46" spans="2:2" ht="15">
      <c r="B46" s="54"/>
    </row>
    <row r="47" spans="2:2" ht="15">
      <c r="B47" s="54"/>
    </row>
    <row r="48" spans="2:2" ht="15">
      <c r="B48" s="54"/>
    </row>
    <row r="49" spans="2:2" ht="15">
      <c r="B49" s="54"/>
    </row>
    <row r="50" spans="2:2" ht="15">
      <c r="B50" s="71"/>
    </row>
    <row r="51" spans="2:2" ht="15">
      <c r="B51" s="71"/>
    </row>
    <row r="52" spans="2:2" ht="15">
      <c r="B52" s="54"/>
    </row>
    <row r="53" spans="2:2" ht="15">
      <c r="B53" s="54"/>
    </row>
    <row r="54" spans="2:2" ht="15">
      <c r="B54" s="54"/>
    </row>
    <row r="55" spans="2:2" ht="15">
      <c r="B55" s="54"/>
    </row>
    <row r="56" spans="2:2" ht="15">
      <c r="B56" s="54"/>
    </row>
    <row r="57" spans="2:2" ht="15">
      <c r="B57" s="71"/>
    </row>
    <row r="58" spans="2:2" ht="15.75">
      <c r="B58" s="69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data</vt:lpstr>
      <vt:lpstr>Sheet1!Print_Area</vt:lpstr>
    </vt:vector>
  </TitlesOfParts>
  <Company>NJTPA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Licensee</dc:creator>
  <cp:lastModifiedBy>Pecchioli, Victoria</cp:lastModifiedBy>
  <cp:lastPrinted>2019-09-27T17:17:58Z</cp:lastPrinted>
  <dcterms:created xsi:type="dcterms:W3CDTF">1999-10-27T15:09:37Z</dcterms:created>
  <dcterms:modified xsi:type="dcterms:W3CDTF">2024-09-06T20:34:34Z</dcterms:modified>
</cp:coreProperties>
</file>